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https://vgcccvicgovau.sharepoint.com/sites/SDIV-Strategiccomms/Shared Documents/General/Annual Reports/2024-25 VGCCC Annual Report/Accessibility Version/"/>
    </mc:Choice>
  </mc:AlternateContent>
  <xr:revisionPtr revIDLastSave="281" documentId="8_{C81F2FE9-A7D7-4A36-B6A6-974F48481DAA}" xr6:coauthVersionLast="47" xr6:coauthVersionMax="47" xr10:uidLastSave="{EA715AB2-5328-4954-99E3-F99DB2866349}"/>
  <workbookProtection workbookAlgorithmName="SHA-512" workbookHashValue="MwqvVt69zerJsPEbwbvAFJGjdi3nVyL6yfduYOGL/9ihvMNYxBnZ1WVz3kOMWUQ/JbLjNbB9mpzG/UjxCbzfQw==" workbookSaltValue="TpGZPHejst3H7FiQYGRA8g==" workbookSpinCount="100000" lockStructure="1"/>
  <bookViews>
    <workbookView xWindow="28680" yWindow="-120" windowWidth="29040" windowHeight="17520" xr2:uid="{AD3FB9E3-13BC-4782-B597-0599A09E8B88}"/>
  </bookViews>
  <sheets>
    <sheet name="Index" sheetId="2" r:id="rId1"/>
    <sheet name="Declaration" sheetId="3" r:id="rId2"/>
    <sheet name="COS" sheetId="5" r:id="rId3"/>
    <sheet name="BS" sheetId="6" r:id="rId4"/>
    <sheet name="CFS" sheetId="7" r:id="rId5"/>
    <sheet name="Equity" sheetId="12" r:id="rId6"/>
    <sheet name="1. About this report" sheetId="8" r:id="rId7"/>
    <sheet name="2. Funding Services" sheetId="9" r:id="rId8"/>
    <sheet name="3. Cost of Services" sheetId="10" r:id="rId9"/>
    <sheet name="4. Administered items" sheetId="13" r:id="rId10"/>
    <sheet name="4.1.5 Administered" sheetId="14" r:id="rId11"/>
    <sheet name="5. Key Assets" sheetId="15" r:id="rId12"/>
    <sheet name="5.1.2 Purpose group" sheetId="16" r:id="rId13"/>
    <sheet name="5.2 Intangible Assets" sheetId="17" r:id="rId14"/>
    <sheet name="6. Other A &amp; L" sheetId="18" r:id="rId15"/>
    <sheet name="7. Financed Operations" sheetId="19" r:id="rId16"/>
    <sheet name="8. Risk, Contingencies" sheetId="20" r:id="rId17"/>
    <sheet name="9. Other" sheetId="21" r:id="rId18"/>
    <sheet name="Inf" sheetId="1" state="hidden" r:id="rId19"/>
  </sheets>
  <definedNames>
    <definedName name="_10324">#REF!</definedName>
    <definedName name="_10343">#REF!</definedName>
    <definedName name="_15210">#REF!</definedName>
    <definedName name="_15230">#REF!</definedName>
    <definedName name="_15231">#REF!</definedName>
    <definedName name="_16651">#REF!</definedName>
    <definedName name="_16702">#REF!</definedName>
    <definedName name="_17409">#REF!</definedName>
    <definedName name="_17410">#REF!</definedName>
    <definedName name="_17449">#REF!</definedName>
    <definedName name="_18801">#REF!</definedName>
    <definedName name="_26001">#REF!</definedName>
    <definedName name="_26009">#REF!</definedName>
    <definedName name="_26101">#REF!</definedName>
    <definedName name="_26201">#REF!</definedName>
    <definedName name="_26211">#REF!</definedName>
    <definedName name="_26301">#REF!</definedName>
    <definedName name="_26302">#REF!</definedName>
    <definedName name="_26911">#REF!</definedName>
    <definedName name="_26916">#REF!</definedName>
    <definedName name="_29401">#REF!</definedName>
    <definedName name="_30109">#REF!</definedName>
    <definedName name="_30154">#REF!</definedName>
    <definedName name="_30157">#REF!</definedName>
    <definedName name="_30191">#REF!</definedName>
    <definedName name="_30305">#REF!</definedName>
    <definedName name="_30503">#REF!</definedName>
    <definedName name="_30504">#REF!</definedName>
    <definedName name="_35101">#REF!</definedName>
    <definedName name="_35102">#REF!</definedName>
    <definedName name="_35201">#REF!</definedName>
    <definedName name="_35202">#REF!</definedName>
    <definedName name="_35210">#REF!</definedName>
    <definedName name="_35211">#REF!</definedName>
    <definedName name="_35215">#REF!</definedName>
    <definedName name="_35216">#REF!</definedName>
    <definedName name="_35251">#REF!</definedName>
    <definedName name="_35601">#REF!</definedName>
    <definedName name="_35603">#REF!</definedName>
    <definedName name="_35605">#REF!</definedName>
    <definedName name="_35651">#REF!</definedName>
    <definedName name="_35652">#REF!</definedName>
    <definedName name="_36801">#REF!</definedName>
    <definedName name="_36821">#REF!</definedName>
    <definedName name="_42251">#REF!</definedName>
    <definedName name="_42261">#REF!</definedName>
    <definedName name="_45001">#REF!</definedName>
    <definedName name="_45002">#REF!</definedName>
    <definedName name="_45003">#REF!</definedName>
    <definedName name="_45004">#REF!</definedName>
    <definedName name="_45009">#REF!</definedName>
    <definedName name="_45010">#REF!</definedName>
    <definedName name="_50001">#REF!</definedName>
    <definedName name="_71051">#REF!</definedName>
    <definedName name="_71052">#REF!</definedName>
    <definedName name="_71053">#REF!</definedName>
    <definedName name="_71201">#REF!</definedName>
    <definedName name="_71202">#REF!</definedName>
    <definedName name="_71205">#REF!</definedName>
    <definedName name="_72601">#REF!</definedName>
    <definedName name="_74501">#REF!</definedName>
    <definedName name="_77899">#REF!</definedName>
    <definedName name="_78500">#REF!</definedName>
    <definedName name="_80101">#REF!</definedName>
    <definedName name="_80102">#REF!</definedName>
    <definedName name="_80151">#REF!</definedName>
    <definedName name="_80152">#REF!</definedName>
    <definedName name="_80153">#REF!</definedName>
    <definedName name="_80154">#REF!</definedName>
    <definedName name="_80155">#REF!</definedName>
    <definedName name="_80161">#REF!</definedName>
    <definedName name="_80162">#REF!</definedName>
    <definedName name="_80163">#REF!</definedName>
    <definedName name="_80164">#REF!</definedName>
    <definedName name="_80165">#REF!</definedName>
    <definedName name="_80166">#REF!</definedName>
    <definedName name="_80167">#REF!</definedName>
    <definedName name="_80301">#REF!</definedName>
    <definedName name="_80303">#REF!</definedName>
    <definedName name="_80401">#REF!</definedName>
    <definedName name="_80503">#REF!</definedName>
    <definedName name="_80553">#REF!</definedName>
    <definedName name="_80601">#REF!</definedName>
    <definedName name="_80701">#REF!</definedName>
    <definedName name="_80901">#REF!</definedName>
    <definedName name="_80903">#REF!</definedName>
    <definedName name="_80905">#REF!</definedName>
    <definedName name="_81101">#REF!</definedName>
    <definedName name="_81102">#REF!</definedName>
    <definedName name="_81811">#REF!</definedName>
    <definedName name="_81901">#REF!</definedName>
    <definedName name="_82011">#REF!</definedName>
    <definedName name="_82801">#REF!</definedName>
    <definedName name="_86001">#REF!</definedName>
    <definedName name="_86002">#REF!</definedName>
    <definedName name="_86014">#REF!</definedName>
    <definedName name="_86025">#REF!</definedName>
    <definedName name="_86027">#REF!</definedName>
    <definedName name="_86031">#REF!</definedName>
    <definedName name="_86041">#REF!</definedName>
    <definedName name="_86051">#REF!</definedName>
    <definedName name="_86052">#REF!</definedName>
    <definedName name="_86054">#REF!</definedName>
    <definedName name="_86056">#REF!</definedName>
    <definedName name="_86057">#REF!</definedName>
    <definedName name="_86058">#REF!</definedName>
    <definedName name="_86060">#REF!</definedName>
    <definedName name="_86065">#REF!</definedName>
    <definedName name="_86066">#REF!</definedName>
    <definedName name="_86070">#REF!</definedName>
    <definedName name="_86073">#REF!</definedName>
    <definedName name="_86101">#REF!</definedName>
    <definedName name="_86102">#REF!</definedName>
    <definedName name="_86103">#REF!</definedName>
    <definedName name="_86107">#REF!</definedName>
    <definedName name="_86113">#REF!</definedName>
    <definedName name="_86120">#REF!</definedName>
    <definedName name="_86164">#REF!</definedName>
    <definedName name="_86170">#REF!</definedName>
    <definedName name="_86172">#REF!</definedName>
    <definedName name="_86173">#REF!</definedName>
    <definedName name="_86174">#REF!</definedName>
    <definedName name="_86175">#REF!</definedName>
    <definedName name="_86176">#REF!</definedName>
    <definedName name="_86178">#REF!</definedName>
    <definedName name="_86202">#REF!</definedName>
    <definedName name="_86251">#REF!</definedName>
    <definedName name="_86253">#REF!</definedName>
    <definedName name="_86254">#REF!</definedName>
    <definedName name="_86255">#REF!</definedName>
    <definedName name="_86256">#REF!</definedName>
    <definedName name="_86257">#REF!</definedName>
    <definedName name="_86258">#REF!</definedName>
    <definedName name="_86259">#REF!</definedName>
    <definedName name="_86301">#REF!</definedName>
    <definedName name="_86303">#REF!</definedName>
    <definedName name="_86306">#REF!</definedName>
    <definedName name="_86308">#REF!</definedName>
    <definedName name="_86309">#REF!</definedName>
    <definedName name="_86314">#REF!</definedName>
    <definedName name="_86315">#REF!</definedName>
    <definedName name="_86318">#REF!</definedName>
    <definedName name="_86320">#REF!</definedName>
    <definedName name="_86321">#REF!</definedName>
    <definedName name="_86350">#REF!</definedName>
    <definedName name="_86501">#REF!</definedName>
    <definedName name="_86509">#REF!</definedName>
    <definedName name="_86510">#REF!</definedName>
    <definedName name="_86512">#REF!</definedName>
    <definedName name="_86513">#REF!</definedName>
    <definedName name="_86518">#REF!</definedName>
    <definedName name="_86519">#REF!</definedName>
    <definedName name="_86520">#REF!</definedName>
    <definedName name="_86521">#REF!</definedName>
    <definedName name="_86522">#REF!</definedName>
    <definedName name="_86530">#REF!</definedName>
    <definedName name="_86917">#REF!</definedName>
    <definedName name="_86918">#REF!</definedName>
    <definedName name="_86919">#REF!</definedName>
    <definedName name="_86921">#REF!</definedName>
    <definedName name="_86922">#REF!</definedName>
    <definedName name="_86928">#REF!</definedName>
    <definedName name="_86929">#REF!</definedName>
    <definedName name="_86951">#REF!</definedName>
    <definedName name="_86971">#REF!</definedName>
    <definedName name="_88501">#REF!</definedName>
    <definedName name="_89312">#REF!</definedName>
    <definedName name="_89335">#REF!</definedName>
    <definedName name="_89711">#REF!</definedName>
    <definedName name="_MailEndCompose" localSheetId="11">'5. Key Assets'!$A$22</definedName>
    <definedName name="_xlnm.Print_Area" localSheetId="6">'1. About this report'!$A$1:$A$32</definedName>
    <definedName name="_xlnm.Print_Area" localSheetId="7">'2. Funding Services'!$A$1:$C$32</definedName>
    <definedName name="_xlnm.Print_Area" localSheetId="8">'3. Cost of Services'!$A$1:$E$124</definedName>
    <definedName name="_xlnm.Print_Area" localSheetId="9">'4. Administered items'!$A$1:$B$71</definedName>
    <definedName name="_xlnm.Print_Area" localSheetId="10">'4.1.5 Administered'!$A$1:$C$60</definedName>
    <definedName name="_xlnm.Print_Area" localSheetId="11">'5. Key Assets'!$A$1:$C$92</definedName>
    <definedName name="_xlnm.Print_Area" localSheetId="12">'5.1.2 Purpose group'!$A$1:$L$11</definedName>
    <definedName name="_xlnm.Print_Area" localSheetId="13">'5.2 Intangible Assets'!$A$1:$G$51</definedName>
    <definedName name="_xlnm.Print_Area" localSheetId="14">'6. Other A &amp; L'!$A$1:$C$51</definedName>
    <definedName name="_xlnm.Print_Area" localSheetId="15">'7. Financed Operations'!$A$1:$I$87</definedName>
    <definedName name="_xlnm.Print_Area" localSheetId="16">'8. Risk, Contingencies'!$A$1:$H$222</definedName>
    <definedName name="_xlnm.Print_Area" localSheetId="17">'9. Other'!$A$1:$D$303</definedName>
    <definedName name="_xlnm.Print_Area" localSheetId="3">BS!$B$1:$E$29</definedName>
    <definedName name="_xlnm.Print_Area" localSheetId="4">CFS!$A$1:$D$30</definedName>
    <definedName name="_xlnm.Print_Area" localSheetId="2">COS!$A$1:$D$26</definedName>
    <definedName name="_xlnm.Print_Area" localSheetId="5">Equity!$A$1:$D$15</definedName>
    <definedName name="_xlnm.Print_Area" localSheetId="0">Index!$A$1:$C$57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9" i="20" l="1"/>
  <c r="G99" i="20"/>
  <c r="E99" i="20"/>
  <c r="E50" i="20"/>
  <c r="F50" i="20"/>
  <c r="D163" i="21"/>
  <c r="D145" i="21"/>
  <c r="D117" i="10" l="1"/>
  <c r="C77" i="21"/>
  <c r="C36" i="18" l="1"/>
  <c r="E117" i="10" l="1"/>
  <c r="G28" i="17" l="1"/>
  <c r="C49" i="18" l="1"/>
  <c r="C31" i="14" l="1"/>
  <c r="D167" i="21" l="1"/>
  <c r="I53" i="19"/>
  <c r="B49" i="18"/>
  <c r="H50" i="20" l="1"/>
  <c r="C45" i="18"/>
  <c r="B45" i="18"/>
  <c r="A62" i="20" l="1"/>
  <c r="D91" i="10" l="1"/>
  <c r="I65" i="19" l="1"/>
  <c r="I64" i="19"/>
  <c r="L4" i="16" l="1"/>
  <c r="K4" i="16"/>
  <c r="J4" i="16"/>
  <c r="I4" i="16"/>
  <c r="H4" i="16"/>
  <c r="G4" i="16"/>
  <c r="F4" i="16"/>
  <c r="E4" i="16"/>
  <c r="D4" i="16"/>
  <c r="C4" i="16"/>
  <c r="B12" i="9" l="1"/>
  <c r="G3" i="17" l="1"/>
  <c r="F3" i="17"/>
  <c r="C37" i="14" l="1"/>
  <c r="B37" i="14"/>
  <c r="C3" i="14"/>
  <c r="B3" i="14"/>
  <c r="C102" i="21" l="1"/>
  <c r="D85" i="19"/>
  <c r="B36" i="18" l="1"/>
  <c r="E64" i="20"/>
  <c r="C167" i="21" l="1"/>
  <c r="B19" i="17"/>
  <c r="C7" i="9"/>
  <c r="B7" i="9"/>
  <c r="C163" i="21"/>
  <c r="C145" i="21"/>
  <c r="C150" i="21"/>
  <c r="D146" i="21"/>
  <c r="D97" i="21"/>
  <c r="C97" i="21"/>
  <c r="D98" i="21"/>
  <c r="D60" i="21"/>
  <c r="C60" i="21"/>
  <c r="D61" i="21"/>
  <c r="D214" i="20"/>
  <c r="D212" i="20"/>
  <c r="A136" i="20"/>
  <c r="A124" i="20"/>
  <c r="D97" i="10" l="1"/>
  <c r="D21" i="10" l="1"/>
  <c r="A94" i="20"/>
  <c r="A88" i="20"/>
  <c r="E68" i="20"/>
  <c r="A65" i="20"/>
  <c r="A61" i="20"/>
  <c r="A66" i="20"/>
  <c r="A45" i="20"/>
  <c r="A35" i="20"/>
  <c r="G54" i="20"/>
  <c r="F54" i="20"/>
  <c r="E54" i="20"/>
  <c r="A53" i="20"/>
  <c r="F44" i="20"/>
  <c r="E44" i="20"/>
  <c r="F40" i="20"/>
  <c r="E40" i="20"/>
  <c r="F34" i="20"/>
  <c r="I84" i="19"/>
  <c r="E78" i="19"/>
  <c r="G78" i="19" s="1"/>
  <c r="D78" i="19"/>
  <c r="F78" i="19" s="1"/>
  <c r="G85" i="19"/>
  <c r="F85" i="19"/>
  <c r="H84" i="19"/>
  <c r="A64" i="19"/>
  <c r="A61" i="19"/>
  <c r="I41" i="19"/>
  <c r="H41" i="19"/>
  <c r="I33" i="19"/>
  <c r="H33" i="19"/>
  <c r="A23" i="19"/>
  <c r="A20" i="19"/>
  <c r="A25" i="19"/>
  <c r="A24" i="19"/>
  <c r="C29" i="18"/>
  <c r="B29" i="18"/>
  <c r="C7" i="18"/>
  <c r="B7" i="18"/>
  <c r="B28" i="17"/>
  <c r="C19" i="17"/>
  <c r="E19" i="17" s="1"/>
  <c r="G19" i="17" s="1"/>
  <c r="D19" i="17"/>
  <c r="F19" i="17" s="1"/>
  <c r="C63" i="15"/>
  <c r="B63" i="15"/>
  <c r="C7" i="15"/>
  <c r="B7" i="15"/>
  <c r="I66" i="19" l="1"/>
  <c r="H54" i="20"/>
  <c r="H78" i="19"/>
  <c r="H40" i="20"/>
  <c r="I78" i="19"/>
  <c r="H85" i="19"/>
  <c r="E32" i="10"/>
  <c r="D32" i="10"/>
  <c r="E57" i="10"/>
  <c r="D57" i="10"/>
  <c r="E91" i="10"/>
  <c r="E14" i="10"/>
  <c r="E102" i="10" s="1"/>
  <c r="D14" i="10"/>
  <c r="D102" i="10" s="1"/>
  <c r="E7" i="10"/>
  <c r="D7" i="10"/>
  <c r="H53" i="19" l="1"/>
  <c r="F28" i="17"/>
  <c r="D28" i="17"/>
  <c r="I85" i="19"/>
  <c r="D11" i="10"/>
  <c r="G44" i="20"/>
  <c r="H44" i="20"/>
  <c r="Q53" i="19" l="1"/>
  <c r="A1" i="2" l="1"/>
</calcChain>
</file>

<file path=xl/sharedStrings.xml><?xml version="1.0" encoding="utf-8"?>
<sst xmlns="http://schemas.openxmlformats.org/spreadsheetml/2006/main" count="1178" uniqueCount="862">
  <si>
    <t>Financial statements</t>
  </si>
  <si>
    <t>How this report is structured</t>
  </si>
  <si>
    <t>Comprehensive operating statement</t>
  </si>
  <si>
    <t>Balance sheet</t>
  </si>
  <si>
    <t>Cash flow statement</t>
  </si>
  <si>
    <t>Statement of changes in equity</t>
  </si>
  <si>
    <t xml:space="preserve">Notes to the financial statements </t>
  </si>
  <si>
    <t>1.  About this report</t>
  </si>
  <si>
    <t>2.  Funding delivery of our services</t>
  </si>
  <si>
    <t>2.1  Summary of income that funds the delivery of our services</t>
  </si>
  <si>
    <t>3.  The cost of delivering services</t>
  </si>
  <si>
    <t>3.1  Expenses incurred in the delivery of services</t>
  </si>
  <si>
    <t>3.2  Other operating expenses</t>
  </si>
  <si>
    <t>4.  Financial information administered items</t>
  </si>
  <si>
    <t>4.1 Administered items</t>
  </si>
  <si>
    <t>5.  Key assets available to support output delivery</t>
  </si>
  <si>
    <t>5.1  Property, plant and equipment</t>
  </si>
  <si>
    <t>5.2  Intangible assets</t>
  </si>
  <si>
    <t>6.  Other assets and liabilities</t>
  </si>
  <si>
    <t>6.1  Receivables</t>
  </si>
  <si>
    <t>6.2  Payables</t>
  </si>
  <si>
    <t>6.3  Other Provisions</t>
  </si>
  <si>
    <t>7.  How we financed our operations</t>
  </si>
  <si>
    <t>7.1  Leases</t>
  </si>
  <si>
    <t>7.2  Cash flow information and balances</t>
  </si>
  <si>
    <t>7.3  Trust account balances</t>
  </si>
  <si>
    <t>7.4  Commitments for expenditure</t>
  </si>
  <si>
    <t>8.  Risks, contingencies and valuation judgements</t>
  </si>
  <si>
    <t>8.1  Financial instruments specific disclosures</t>
  </si>
  <si>
    <t>8.2  Contingent assets and contingent liabilities</t>
  </si>
  <si>
    <t>8.3  Fair value determination</t>
  </si>
  <si>
    <t>9.  Other disclosures</t>
  </si>
  <si>
    <t>9.1  Other economic flows included in the net result</t>
  </si>
  <si>
    <t>9.2  Responsible persons</t>
  </si>
  <si>
    <t>9.3  Remuneration of executives</t>
  </si>
  <si>
    <t>9.4  Related parties</t>
  </si>
  <si>
    <t>9.5  Remuneration of auditors</t>
  </si>
  <si>
    <t>9.6  Subsequent events</t>
  </si>
  <si>
    <t>9.7  Other accounting policies</t>
  </si>
  <si>
    <t>9.8  Australian Accounting Standards issued that are not yet effective</t>
  </si>
  <si>
    <t>9.9 Glossary of technical terms and style conventions</t>
  </si>
  <si>
    <t>Declaration on the financial statements</t>
  </si>
  <si>
    <t xml:space="preserve">We further state that, in our opinion, the information set out in the comprehensive operating statement, balance sheet, cash flow statement, statement of changes in equity and accompanying notes, presents fairly the financial transactions during the year ended 30 June 2025 and financial position of VGCCC at 30 June 2025. </t>
  </si>
  <si>
    <t xml:space="preserve">At the time of signing, we are not aware of any circumstance which would render any particulars included in the financial statements to be misleading or inaccurate. </t>
  </si>
  <si>
    <t>We authorise the attached financial statements for issue on 17 September 2025</t>
  </si>
  <si>
    <t>Chair</t>
  </si>
  <si>
    <t>Suzy Neilan</t>
  </si>
  <si>
    <t>Chief Executive Officer</t>
  </si>
  <si>
    <t>Adam Thomas</t>
  </si>
  <si>
    <t>Director Finance and Business Services</t>
  </si>
  <si>
    <t>Melbourne</t>
  </si>
  <si>
    <t>17 September 2025</t>
  </si>
  <si>
    <t>Notes</t>
  </si>
  <si>
    <t>$</t>
  </si>
  <si>
    <t>Income from transactions</t>
  </si>
  <si>
    <t>Grants</t>
  </si>
  <si>
    <t>Total income from transactions</t>
  </si>
  <si>
    <t>Expenses from transactions</t>
  </si>
  <si>
    <t>Employee expenses</t>
  </si>
  <si>
    <t>3.1.1</t>
  </si>
  <si>
    <t>Depreciation and amortisation</t>
  </si>
  <si>
    <t>5.1.1</t>
  </si>
  <si>
    <t>Other operating expenses</t>
  </si>
  <si>
    <t>Total expenses from transactions</t>
  </si>
  <si>
    <t>Net result from transactions (net operating balance)</t>
  </si>
  <si>
    <t>Other economic flows included in net result</t>
  </si>
  <si>
    <t xml:space="preserve">Net gains/(losses) on non-financial assets </t>
  </si>
  <si>
    <t xml:space="preserve">Other gains/(losses) from other economic flows </t>
  </si>
  <si>
    <t>Total other economic flows included in net result</t>
  </si>
  <si>
    <t xml:space="preserve">Net result </t>
  </si>
  <si>
    <t>Comprehensive result</t>
  </si>
  <si>
    <t>The accompanying notes form part of these financial statements.</t>
  </si>
  <si>
    <t>Assets</t>
  </si>
  <si>
    <r>
      <t>Financial</t>
    </r>
    <r>
      <rPr>
        <sz val="10"/>
        <color theme="1"/>
        <rFont val="Calibri"/>
        <family val="2"/>
      </rPr>
      <t xml:space="preserve"> </t>
    </r>
    <r>
      <rPr>
        <b/>
        <sz val="10"/>
        <color theme="1"/>
        <rFont val="Calibri"/>
        <family val="2"/>
      </rPr>
      <t>assets</t>
    </r>
    <r>
      <rPr>
        <sz val="10"/>
        <color theme="1"/>
        <rFont val="Calibri"/>
        <family val="2"/>
      </rPr>
      <t xml:space="preserve"> </t>
    </r>
  </si>
  <si>
    <t>Cash and cash equivalents</t>
  </si>
  <si>
    <t>Receivables</t>
  </si>
  <si>
    <t>Total financial assets</t>
  </si>
  <si>
    <t xml:space="preserve">Non-financial assets </t>
  </si>
  <si>
    <t>Property, plant and equipment</t>
  </si>
  <si>
    <t>Intangible assets</t>
  </si>
  <si>
    <t>Prepayments</t>
  </si>
  <si>
    <t>Total non-financial assets</t>
  </si>
  <si>
    <t>Total assets</t>
  </si>
  <si>
    <t xml:space="preserve">Liabilities </t>
  </si>
  <si>
    <t>Payables</t>
  </si>
  <si>
    <t>Leases</t>
  </si>
  <si>
    <t>Provisions</t>
  </si>
  <si>
    <t>Employee Provisions</t>
  </si>
  <si>
    <t>3.1.2</t>
  </si>
  <si>
    <t>Other Provisions</t>
  </si>
  <si>
    <t>Total liabilities</t>
  </si>
  <si>
    <t xml:space="preserve">Net assets </t>
  </si>
  <si>
    <t>Equity</t>
  </si>
  <si>
    <t>Accumulated surplus/(deficit)</t>
  </si>
  <si>
    <t>Contributed capital</t>
  </si>
  <si>
    <t>Net worth</t>
  </si>
  <si>
    <t xml:space="preserve">Cash flows from operating activities </t>
  </si>
  <si>
    <t>Receipts</t>
  </si>
  <si>
    <t>Receipts from government and customers</t>
  </si>
  <si>
    <r>
      <t>Goods and services tax recovered from the Australian Taxation Office (ATO)</t>
    </r>
    <r>
      <rPr>
        <vertAlign val="superscript"/>
        <sz val="10"/>
        <color theme="1"/>
        <rFont val="Calibri"/>
        <family val="2"/>
      </rPr>
      <t xml:space="preserve"> (i)</t>
    </r>
  </si>
  <si>
    <t>Total receipts</t>
  </si>
  <si>
    <t>Payments</t>
  </si>
  <si>
    <t xml:space="preserve">Payments to suppliers and employees </t>
  </si>
  <si>
    <t>Total payments</t>
  </si>
  <si>
    <t>Net cash flows from/(used in) operating activities</t>
  </si>
  <si>
    <t>7.2.1</t>
  </si>
  <si>
    <t>Cash flows from investing activities</t>
  </si>
  <si>
    <t>Purchases of non-financial assets</t>
  </si>
  <si>
    <t>Net cash flows from/(used in) investing activities</t>
  </si>
  <si>
    <t>Cash flows from financing activities</t>
  </si>
  <si>
    <r>
      <t>Repayment of principal portion of lease liabilities</t>
    </r>
    <r>
      <rPr>
        <vertAlign val="superscript"/>
        <sz val="10"/>
        <color theme="1"/>
        <rFont val="Calibri"/>
        <family val="2"/>
      </rPr>
      <t>(ii)</t>
    </r>
  </si>
  <si>
    <t>Capital Appropriations</t>
  </si>
  <si>
    <t>Net cash flows from/(used in) financing activities</t>
  </si>
  <si>
    <t>Net increase/(decrease) in cash and cash equivalents</t>
  </si>
  <si>
    <t xml:space="preserve">Cash and cash equivalents at the beginning of the year </t>
  </si>
  <si>
    <t xml:space="preserve">Cash and cash equivalents at the end of the year </t>
  </si>
  <si>
    <t>Notes:</t>
  </si>
  <si>
    <t>(i) Goods and services tax recovered from the ATO is presented on a net basis.</t>
  </si>
  <si>
    <t>(ii) VGCCC has recognised cash payments for the principal portion of lease payments as financing activities; cash payments for the interest portion as operating activities consistent with the presentation of interest payments and short-term lease payments for leases and low-value assets as operating activities.</t>
  </si>
  <si>
    <t>Accumulated surplus</t>
  </si>
  <si>
    <t>Total</t>
  </si>
  <si>
    <t>Balance at 1 July 2023</t>
  </si>
  <si>
    <t>Net result for the year</t>
  </si>
  <si>
    <t>Balance at 30 June 2024</t>
  </si>
  <si>
    <t>Balance at 30 June 2025</t>
  </si>
  <si>
    <t>1. About this report</t>
  </si>
  <si>
    <t xml:space="preserve">The financial statements include the controlled and administered activities of the VGCCC. </t>
  </si>
  <si>
    <t xml:space="preserve">Its principal address is: </t>
  </si>
  <si>
    <t>Level 8, 8 Exhibition Street</t>
  </si>
  <si>
    <t>Melbourne, Victoria 3000</t>
  </si>
  <si>
    <t xml:space="preserve">Introduction </t>
  </si>
  <si>
    <r>
      <t>The overall objectives of VGCCC are set out in section 9 of the</t>
    </r>
    <r>
      <rPr>
        <i/>
        <sz val="10"/>
        <color rgb="FF000000"/>
        <rFont val="Arial"/>
        <family val="2"/>
      </rPr>
      <t xml:space="preserve"> Victorian Gambling and Casino Control Commission Act 2011.</t>
    </r>
  </si>
  <si>
    <r>
      <t xml:space="preserve">VGCCC operates within the scope of gambling legislation </t>
    </r>
    <r>
      <rPr>
        <i/>
        <sz val="10"/>
        <color rgb="FF000000"/>
        <rFont val="Arial"/>
        <family val="2"/>
      </rPr>
      <t xml:space="preserve">Gambling Regulation Act 2003 (GRA), Casino Control Act 1991 (CCA), Racing Act 1958 </t>
    </r>
    <r>
      <rPr>
        <sz val="10"/>
        <color rgb="FF000000"/>
        <rFont val="Arial"/>
        <family val="2"/>
      </rPr>
      <t>and</t>
    </r>
    <r>
      <rPr>
        <i/>
        <sz val="10"/>
        <color rgb="FF000000"/>
        <rFont val="Arial"/>
        <family val="2"/>
      </rPr>
      <t xml:space="preserve"> Casino (Management Agreement) Act 1993</t>
    </r>
    <r>
      <rPr>
        <sz val="10"/>
        <color rgb="FF000000"/>
        <rFont val="Arial"/>
        <family val="2"/>
      </rPr>
      <t>. VGCCC's functions are, broadly, to:</t>
    </r>
  </si>
  <si>
    <r>
      <rPr>
        <sz val="12"/>
        <color theme="1"/>
        <rFont val="Arial"/>
        <family val="2"/>
      </rPr>
      <t>·  </t>
    </r>
    <r>
      <rPr>
        <sz val="10"/>
        <color theme="1"/>
        <rFont val="Arial"/>
        <family val="2"/>
      </rPr>
      <t>       perform regulatory, investigative and disciplinary functions.</t>
    </r>
  </si>
  <si>
    <t>·         undertake licensing, approval, authorisation and registration activities.</t>
  </si>
  <si>
    <t>·         promote and monitor compliance.</t>
  </si>
  <si>
    <t>·         detect and respond to contraventions.</t>
  </si>
  <si>
    <t>·         advise the Minister in relation to the exercise of functions.</t>
  </si>
  <si>
    <t>·         ensure government policy in relation to gambling  is implemented.</t>
  </si>
  <si>
    <t>·         inform and educate the public about the regulatory practices and requirements of  
          VGCCC.</t>
  </si>
  <si>
    <t>1.1  Basis of preparation</t>
  </si>
  <si>
    <t>These financial statements are in Australian dollars and the historical cost convention is used unless a different measurement basis is specifically disclosed in the note associated with the item measured on a different basis.</t>
  </si>
  <si>
    <t>The accrual basis of accounting has been applied in preparing these financial statements, whereby assets, liabilities, equity, income and expenses are recognised in the reporting period to which they relate, regardless of when cash is received or paid.</t>
  </si>
  <si>
    <t>Judgements, estimates and assumptions are required to be made about financial information being presented. The significant judgements made in the preparation of these financial statements are disclosed in the notes where amounts affected by those judgements are disclosed. Estimates and associated assumptions are based on professional judgements derived from historical experience and various other factors that are believed to be reasonable under the circumstances.</t>
  </si>
  <si>
    <t>Actual results may differ from these estimates. Revisions to accounting estimates are recognised in the period in which the estimate is revised and also in future periods that are affected by the revision.</t>
  </si>
  <si>
    <t>1.2  Compliance information</t>
  </si>
  <si>
    <r>
      <t xml:space="preserve">These general-purpose financial statements have been prepared in accordance with the </t>
    </r>
    <r>
      <rPr>
        <i/>
        <sz val="10"/>
        <color theme="1"/>
        <rFont val="Arial"/>
        <family val="2"/>
      </rPr>
      <t>Financial Management Act 1994</t>
    </r>
    <r>
      <rPr>
        <sz val="10"/>
        <color theme="1"/>
        <rFont val="Arial"/>
        <family val="2"/>
      </rPr>
      <t xml:space="preserve"> (FMA) and applicable Australian Accounting Standards (AAS) which include Interpretations, issued by the Australian Accounting Standards Board (AASB). In particular, they are presented in a manner consistent with the requirements of AASB 1049 </t>
    </r>
    <r>
      <rPr>
        <i/>
        <sz val="10"/>
        <color theme="1"/>
        <rFont val="Arial"/>
        <family val="2"/>
      </rPr>
      <t>Whole of Government and General Government Sector Financial Reporting.</t>
    </r>
  </si>
  <si>
    <t>Where appropriate, those AAS paragraphs applicable to not-for-profit entities have been applied. Accounting policies selected and applied in these financial statements ensure that the resulting financial information satisfies the concepts of relevance and reliability, thereby ensuring that the substance of the underlying transactions or other events is reported.</t>
  </si>
  <si>
    <t>2. Funding delivery of our services</t>
  </si>
  <si>
    <t>VGCCC receives grant funding from the Department of Justice and Community Safety to be applied for the purposes of delivering outputs associated with the regulations of the gambling industry in Victoria to ensure the ongoing integrity and probity of the industry.</t>
  </si>
  <si>
    <r>
      <t xml:space="preserve">Income recognised under AASB 1058 </t>
    </r>
    <r>
      <rPr>
        <b/>
        <i/>
        <sz val="10"/>
        <color theme="1"/>
        <rFont val="Calibri"/>
        <family val="2"/>
      </rPr>
      <t>Income of Not-for-Profit Entities</t>
    </r>
    <r>
      <rPr>
        <b/>
        <sz val="10"/>
        <color theme="1"/>
        <rFont val="Calibri"/>
        <family val="2"/>
      </rPr>
      <t xml:space="preserve"> (AASB 1058)</t>
    </r>
  </si>
  <si>
    <t xml:space="preserve">Grants </t>
  </si>
  <si>
    <t xml:space="preserve">Special purpose grant </t>
  </si>
  <si>
    <t>Income that funds the delivery of  VGCCC’s services is accounted for consistently with the requirements of the relevant accounting standards, as disclosed in the following notes. Where applicable, amounts disclosed as income are net of returns, allowances, duties and taxes. All amounts of revenue and income over which VGCCC does not have control are disclosed as administered items (see Note 4.1).</t>
  </si>
  <si>
    <t>Grants recognised under AASB 1058</t>
  </si>
  <si>
    <t>VGCCC has determined that all grant income is recognised as income of not-for-profit entities in accordance with AASB 1058.</t>
  </si>
  <si>
    <t>Income from grants without sufficiently specific performance obligations, or with performance obligations that are not enforceable, is recognised when  VGCCC has an unconditional right to receive cash which usually coincides with receipt of cash. On initial recognition of the asset, VGCCC recognises any related contributions by owners, increases in liabilities, decreases in assets, and revenue (‘related amounts’) in accordance with other AASs. Related amounts may take the form of:</t>
  </si>
  <si>
    <r>
      <t xml:space="preserve">a) contributions by owners, in accordance with AASB 1004 </t>
    </r>
    <r>
      <rPr>
        <i/>
        <sz val="10"/>
        <color theme="1"/>
        <rFont val="Calibri"/>
        <family val="2"/>
      </rPr>
      <t>Contributions</t>
    </r>
    <r>
      <rPr>
        <sz val="10"/>
        <color theme="1"/>
        <rFont val="Calibri"/>
        <family val="2"/>
      </rPr>
      <t xml:space="preserve"> (AASB 1004)</t>
    </r>
  </si>
  <si>
    <r>
      <t xml:space="preserve">b) revenue or a contract liability arising from a contract with a customer, in accordance with AASB 15 </t>
    </r>
    <r>
      <rPr>
        <i/>
        <sz val="10"/>
        <color theme="1"/>
        <rFont val="Calibri"/>
        <family val="2"/>
      </rPr>
      <t>Revenue from Contracts with Customers</t>
    </r>
  </si>
  <si>
    <r>
      <t xml:space="preserve">c) a lease liability in accordance with AASB 16 </t>
    </r>
    <r>
      <rPr>
        <i/>
        <sz val="10"/>
        <color theme="1"/>
        <rFont val="Calibri"/>
        <family val="2"/>
      </rPr>
      <t>Leases</t>
    </r>
    <r>
      <rPr>
        <sz val="10"/>
        <color theme="1"/>
        <rFont val="Calibri"/>
        <family val="2"/>
      </rPr>
      <t xml:space="preserve"> (AASB 16)</t>
    </r>
  </si>
  <si>
    <r>
      <t xml:space="preserve">d) a financial instrument, in accordance with AASB 9 </t>
    </r>
    <r>
      <rPr>
        <i/>
        <sz val="10"/>
        <color theme="1"/>
        <rFont val="Calibri"/>
        <family val="2"/>
      </rPr>
      <t>Financial Instruments</t>
    </r>
    <r>
      <rPr>
        <sz val="10"/>
        <color theme="1"/>
        <rFont val="Calibri"/>
        <family val="2"/>
      </rPr>
      <t xml:space="preserve"> (AASB 9) or</t>
    </r>
  </si>
  <si>
    <r>
      <t>e) a provision, in accordance with AASB 137</t>
    </r>
    <r>
      <rPr>
        <i/>
        <sz val="10"/>
        <color theme="1"/>
        <rFont val="Calibri"/>
        <family val="2"/>
      </rPr>
      <t xml:space="preserve"> Provisions, Contingent Liabilities and Contingent Assets </t>
    </r>
  </si>
  <si>
    <t>Income received for specific purpose grants for on-passing is recognised simultaneously as the funds are immediately on passed to the relevant recipient entities.</t>
  </si>
  <si>
    <t>Grants recognised under AASB 15</t>
  </si>
  <si>
    <t xml:space="preserve">Income from grants that are enforceable and with sufficiently specific performance obligations are accounted for as revenue from contracts with customers under AASB 15. Revenue is recognised when VGCCC satisfies the performance obligation by providing the relevant services. </t>
  </si>
  <si>
    <t>Annotated income agreement</t>
  </si>
  <si>
    <t>Under section 29 of the FMA, the Department of Justice and Community Safety has certain State income which is collected by VGCCC and annotated to its annual appropriation. At the point when the income is recognised by the State, section 29 provides for an equivalent amount to be added to the annual appropriation of the Department of Justice and Community Safety, which then passes this on to VGCCC as a grant. This in effect allows VGCCC to keep these funds collected on behalf of the State as grant income. During the reporting period, VGCCC received $297,790 in annual grants through FMA section 29 agreements (2024: $5.1 million).</t>
  </si>
  <si>
    <t>Introduction</t>
  </si>
  <si>
    <t xml:space="preserve">This section provides an account of the expenses incurred by VGCCC in delivering services and outputs. </t>
  </si>
  <si>
    <t>3.1 Expenses incurred in the delivery of services</t>
  </si>
  <si>
    <t>Total expenses incurred in delivery of services</t>
  </si>
  <si>
    <t>3.1.1 Employee benefits in the comprehensive operating statement</t>
  </si>
  <si>
    <t>Salaries and wages, annual leave and long service leave (LSL)</t>
  </si>
  <si>
    <t>Other on-costs (payroll tax, workcover levy, mental health levy and fringe benefits tax)</t>
  </si>
  <si>
    <t>Superannuation</t>
  </si>
  <si>
    <t>Termination benefits</t>
  </si>
  <si>
    <t>Total employee expenses</t>
  </si>
  <si>
    <t>Employee expenses include all costs related to employment including wages and salaries, fringe benefits tax, leave entitlements, termination payments, workcover premiums and mental health levy.</t>
  </si>
  <si>
    <t xml:space="preserve">The amount recognised in the comprehensive operating statement includes employer contributions for members of both defined benefit and defined contribution superannuation plans that are paid or payable to these plans during the reporting period. VGCCC does not recognise any defined benefit liabilities because it has no legal or constructive obligation to pay future benefits relating to its employees. </t>
  </si>
  <si>
    <t>The Department of Treasury and Finance in its financial statements discloses on behalf of the State, as the sponsoring employer, the net defined benefit cost related to the members of these plans as an administered liability. Refer to the Department of Treasury and Finance's financial statements for more detailed disclosures in relation to these plans.</t>
  </si>
  <si>
    <t>Termination benefits are payable when employment is terminated before the normal retirement date, or when an employee accepts an offer of benefits in exchange for the termination of employment. Termination benefits are recognised when VGCCC is demonstrably committed to terminating the employment of current employees according to a detailed formal plan without the possibility of withdrawal or providing termination benefits as a result of an offer made to encourage voluntary redundancy.</t>
  </si>
  <si>
    <t>3.1.2  Employee benefits in the balance sheet</t>
  </si>
  <si>
    <t>Current provisions</t>
  </si>
  <si>
    <t>Employee benefits – annual leave (i)</t>
  </si>
  <si>
    <t xml:space="preserve">Unconditional and expected to settle within 12 months </t>
  </si>
  <si>
    <t>Unconditional and expected to settle after 12 months (ii)</t>
  </si>
  <si>
    <t>Employee benefits – LSL (i)</t>
  </si>
  <si>
    <t>Unconditional and expected to settle within 12 months</t>
  </si>
  <si>
    <t xml:space="preserve">Provisions relating to employee benefit on-costs </t>
  </si>
  <si>
    <t>Early retirement scheme</t>
  </si>
  <si>
    <t>Total employee current provisions</t>
  </si>
  <si>
    <t>Non-current provisions</t>
  </si>
  <si>
    <t>Employee benefits - LSL (i)</t>
  </si>
  <si>
    <t xml:space="preserve">Employee benefit on-costs </t>
  </si>
  <si>
    <t>Total employee non-current provisions</t>
  </si>
  <si>
    <t>Total employee provisions</t>
  </si>
  <si>
    <t xml:space="preserve">(i) </t>
  </si>
  <si>
    <t>Employee benefits consist of annual leave and LSL accrued by employees. On-costs such as payroll tax and workers’ compensation insurance are not employee benefits and are reflected as a separate provision.</t>
  </si>
  <si>
    <t xml:space="preserve">(ii) </t>
  </si>
  <si>
    <t>Amounts are measured at present values.</t>
  </si>
  <si>
    <t>Reconciliation of movement in on-cost provision</t>
  </si>
  <si>
    <t>Opening balance</t>
  </si>
  <si>
    <t>Additional provisions recognised</t>
  </si>
  <si>
    <t>Reductions arising from payments/other sacrifices of future economic benefits</t>
  </si>
  <si>
    <t>Closing balance</t>
  </si>
  <si>
    <t>Current</t>
  </si>
  <si>
    <t>Non-current</t>
  </si>
  <si>
    <t xml:space="preserve">Total employee benefits related on-costs </t>
  </si>
  <si>
    <r>
      <t>Wages and salaries, annual leave and sick leave:</t>
    </r>
    <r>
      <rPr>
        <sz val="10"/>
        <color theme="1"/>
        <rFont val="Calibri"/>
        <family val="2"/>
      </rPr>
      <t xml:space="preserve"> Liabilities for wages and salaries (including non-monetary benefits, annual leave and on-costs) are recognised as part of the employee benefits provision as current liabilities because VGCCC does not have an unconditional right to defer settlements of these liabilities.</t>
    </r>
  </si>
  <si>
    <t>The liability for salaries and wages is recognised in the balance sheet at remuneration rates which are current at the reporting date. As VGCCC expects the liabilities to be wholly settled within 12 months of the reporting date, they are measured at undiscounted amounts.</t>
  </si>
  <si>
    <t>The annual leave liability is classified as a current liability  as VGCCC does not have an unconditional right to defer settlement of the liability for at least 12 months after the end of the reporting period. Amounts expected to settle within 12 months are measured at the undiscounted amount expected to be paid. All other amounts are measured at present value.</t>
  </si>
  <si>
    <t>No provision has been made for sick leave as all sick leave is non-vesting and it is not considered probable that the average sick leave taken in the future will be greater than the benefits accrued in the future. As sick leave is non-vesting, an expense is recognised in the comprehensive operating statement as it is taken.</t>
  </si>
  <si>
    <t>Employment on-costs such as payroll tax and workers compensation are not employee benefits. They are disclosed separately as a component of the provision for employee benefits when the employment to which they relate has occurred.</t>
  </si>
  <si>
    <r>
      <t>Unconditional LSL</t>
    </r>
    <r>
      <rPr>
        <sz val="10"/>
        <color theme="1"/>
        <rFont val="Calibri"/>
        <family val="2"/>
      </rPr>
      <t xml:space="preserve"> is disclosed as a current liability, even where  VGCCC does not expect to settle the liability within 12 months. This is because it will not have the conditional right to defer the settlement of the entitlement should an employee take leave within 12 months. </t>
    </r>
  </si>
  <si>
    <t>The components of this current LSL liability are measured at either:</t>
  </si>
  <si>
    <t>h</t>
  </si>
  <si>
    <t>undiscounted value – if VGCCC expects to wholly settle within 12 months</t>
  </si>
  <si>
    <t>present value – if VGCCC does not expect to wholly settle within 12 months.</t>
  </si>
  <si>
    <r>
      <t>Conditional LSL</t>
    </r>
    <r>
      <rPr>
        <sz val="10"/>
        <color theme="1"/>
        <rFont val="Calibri"/>
        <family val="2"/>
      </rPr>
      <t xml:space="preserve"> is disclosed as a non-current liability. There is a conditional right to defer the settlement of the entitlement until the employee has completed the requisite years of service. This non-current LSL liability is measured at the present value.</t>
    </r>
  </si>
  <si>
    <t>Any gain or loss following a revaluation of the present value of non-current LSL liability is recognised as a transaction, except to the extent that a gain or loss arises due to changes in bond interest rates, in which case it is then recognised as an ‘other economic flow’ in the net result.</t>
  </si>
  <si>
    <t>3.1.3 Superannuation contributions</t>
  </si>
  <si>
    <r>
      <t xml:space="preserve">Employees of  VGCCC are entitled to receive superannuation benefits and VGCCC contributes to both defined benefit and defined contribution plans. The defined benefit plans provide benefits based on years of service and final average salary. </t>
    </r>
    <r>
      <rPr>
        <sz val="10"/>
        <color rgb="FFFF0000"/>
        <rFont val="Calibri"/>
        <family val="2"/>
      </rPr>
      <t xml:space="preserve"> </t>
    </r>
  </si>
  <si>
    <t>Paid contribution for the year</t>
  </si>
  <si>
    <t>Defined benefit plans(i):</t>
  </si>
  <si>
    <t xml:space="preserve">Emergency Services and State Super </t>
  </si>
  <si>
    <t>Defined contribution plans:</t>
  </si>
  <si>
    <t>Various other</t>
  </si>
  <si>
    <t>Note:</t>
  </si>
  <si>
    <r>
      <t>The basis for determining the level of contributions is determined by the various actuaries of the defined benefit superannuation plans.</t>
    </r>
    <r>
      <rPr>
        <sz val="10"/>
        <color theme="1"/>
        <rFont val="Calibri"/>
        <family val="2"/>
      </rPr>
      <t xml:space="preserve"> </t>
    </r>
  </si>
  <si>
    <t>Supplies and services</t>
  </si>
  <si>
    <t>IT licence and maintenance</t>
  </si>
  <si>
    <t xml:space="preserve">Contractors and professional services </t>
  </si>
  <si>
    <t>Occupancy costs (i)</t>
  </si>
  <si>
    <t>Other occupancy related costs</t>
  </si>
  <si>
    <t>Postage and advertising</t>
  </si>
  <si>
    <t>Printing, stationery and office requisites</t>
  </si>
  <si>
    <t>Training and development</t>
  </si>
  <si>
    <t>Motor vehicle running costs</t>
  </si>
  <si>
    <t>Telephone and other communication expenses</t>
  </si>
  <si>
    <t>Travel and related expenses</t>
  </si>
  <si>
    <t>Interest expense</t>
  </si>
  <si>
    <t>Other</t>
  </si>
  <si>
    <t>Total other operating expenses</t>
  </si>
  <si>
    <t xml:space="preserve">The occupancy costs include a service agreement for office occupancy services with the Department of Treasury Finance as part of the government’s Centralised Accommodation Management (CAM) strategy. The agreement has been evaluated against the lease evaluation criteria and management assessment concluded that it does not form a lease. </t>
  </si>
  <si>
    <t xml:space="preserve">Other operating expenses generally represent the day-to-day running costs incurred in normal operations and payments against specific purpose grants received from the Department of Justice and Community Safety. Supplies and services include VGCCC’s office occupancy and related cost. </t>
  </si>
  <si>
    <r>
      <t>Supplies and services</t>
    </r>
    <r>
      <rPr>
        <sz val="10"/>
        <color theme="1"/>
        <rFont val="Calibri"/>
        <family val="2"/>
      </rPr>
      <t xml:space="preserve"> are recognised as an expense in the reporting period in which they are incurred.</t>
    </r>
  </si>
  <si>
    <t>Financial information administered items</t>
  </si>
  <si>
    <t>4.1  Administered items</t>
  </si>
  <si>
    <t>On behalf of the government, the VGCCC collects revenue that is directly deposited into the Consolidated Fund. As VGCCC does not have control over these funds, they are not recorded as income in the comprehensive operating statement. Transactions and balances related to these funds (unless otherwise specified) are accounted for using the same basis and accounting policies as VGCCC items. Both controlled and administered VGCCC items are included in the State's financial statements.</t>
  </si>
  <si>
    <t>VGCCC is responsible for the transactions involving these resources but does not have the discretion to use the resources to achieve its objectives.</t>
  </si>
  <si>
    <t>The cost of collecting and accounting for the administered revenue is covered by annual grant funding from the Department of Justice and Community Safety.</t>
  </si>
  <si>
    <t>4.1.1  Collection of revenue on behalf of the government</t>
  </si>
  <si>
    <t xml:space="preserve">Revenue collected on behalf of the government includes taxes, fees, fines and the proceeds from the sale of non-current assets. </t>
  </si>
  <si>
    <t>Revenue on lotteries operated by Tabcorp Holdings Limited is subject to Victorian taxation on the turnover of each draw and includes sales in other participating jurisdictions where Revenue Share Agreements are in place. The VGCCC is responsible for ensuring all entries related to Payments made on behalf of the State (POBOS) are accurately recorded and the payment to each State or Territory completed.</t>
  </si>
  <si>
    <t>4.1.2 Licence revenue</t>
  </si>
  <si>
    <t>Revenue is measured based on the consideration specified in the contract with the licensee. VGCCC recognises revenue according to when the licensee obtains control of the benefits of the license. The venue operator licencee gains control of the licence over the life of the contract with the State. Amounts paid under licensee agreements are recognised on the administered balance sheet as:
 - contract liabilities when paid in advance of VGCCC satisfying the associated performance obligations, or
 - contract assets when benefits provided by VGCCC to licensees have not yet been invoiced.</t>
  </si>
  <si>
    <t>Major licences</t>
  </si>
  <si>
    <t xml:space="preserve">The following is a list of the major licences. The total major licences income recognised during the year is $172.0 million (2024: $202.0 million). </t>
  </si>
  <si>
    <t>Public lottery</t>
  </si>
  <si>
    <r>
      <t xml:space="preserve">The premium payment of $120.0 million for the public lottery licence was received on 29 June 2018 and is to be recognised over 10 years unless surrendered or cancelled earlier in accordance with the </t>
    </r>
    <r>
      <rPr>
        <i/>
        <sz val="10"/>
        <rFont val="Calibri"/>
        <family val="2"/>
      </rPr>
      <t>GRA</t>
    </r>
    <r>
      <rPr>
        <sz val="10"/>
        <rFont val="Calibri"/>
        <family val="2"/>
      </rPr>
      <t xml:space="preserve">. The licence became operational on 1 July 2018. $12.0 million is reported as revenue in 2025 (2024: $12.0 million) and $36.0 million is recognised as contract liability in 2025 (2024: $48.0 million). </t>
    </r>
  </si>
  <si>
    <t>Keno</t>
  </si>
  <si>
    <t xml:space="preserve"> A 20-year licence commencing 15 April 2022 has been issued to two licensees.</t>
  </si>
  <si>
    <t>A total of $100 million for the Keno licences was received upfront, $25 million from The Lottery Corporation on 18 March 2022 and $75 million from Lottoland on 21 March 2022. $5.0 million is reported as revenue in 2025 (2024: $5.0 million) and $84.0  million has been recognised as a contract liability as at 30 June 2025 (2024: $89 million).</t>
  </si>
  <si>
    <t>Wagering and betting licences</t>
  </si>
  <si>
    <t xml:space="preserve">An amount of $410 million which was received on 19 January 2012 for the existing wagering and betting licence was recognised over 12 years. The licence became operational on 16 August 2012,  $2.8 million is reported as revenue in 2025 (2024: $34 million). This licence is expired on 15 August 2024.
</t>
  </si>
  <si>
    <t>A new licence agreement was entered into on 18 December 2023 for a period 20 years commencing on 16 August 2024.  The Minister has determined the premium payment to be made up of:</t>
  </si>
  <si>
    <t>(i)</t>
  </si>
  <si>
    <t>$600 million paid on 26th June 2024</t>
  </si>
  <si>
    <t>(ii)</t>
  </si>
  <si>
    <t>$30 million payable on each anniversary of the licence commencement date, or such time as determined by the Minister.</t>
  </si>
  <si>
    <t>$574 million was recognised as contract liability at 30 June 2025 (2024: $600.0 million) and $26.2 million revenue (2024: $34.0 million)</t>
  </si>
  <si>
    <t>Electronic gaming machine licences (EGM)</t>
  </si>
  <si>
    <t xml:space="preserve">In July 2018  the venue operators entered into an entitlement-related EGM licenses agreement for payment with the Minister on behalf of the State of Victoria.  The Minister  confirmed the number of EGM entitlements to each venue operator to operate gaming machines for a period of 10 years from August 2022.  
</t>
  </si>
  <si>
    <t xml:space="preserve">The licence period for the final allocation commenced on 16 August 2022 until 15 August 2032, with a total nominal value of $1,278 million. The payment terms of the licenses allow venue operators to pay the full amount up-front, or to pay quarterly instalments over a 5 to 7 year period. Amounts received in advance of a performance obligation being satisfied are recognised as a contract liability. </t>
  </si>
  <si>
    <t>The entitlement-related agreement addresses the terms for payment by the licensees. This differs from the accounting treatment adopted by VGCCC which is in accordance with the revenue recognition policy described above.</t>
  </si>
  <si>
    <r>
      <t xml:space="preserve">Management has exercised judgment in interpreting  AASB 15 - </t>
    </r>
    <r>
      <rPr>
        <i/>
        <sz val="10"/>
        <color theme="1"/>
        <rFont val="Calibri"/>
        <family val="2"/>
      </rPr>
      <t>Revenue from Contracts with Customers</t>
    </r>
    <r>
      <rPr>
        <sz val="10"/>
        <color theme="1"/>
        <rFont val="Calibri"/>
        <family val="2"/>
      </rPr>
      <t xml:space="preserve"> to determine the appropriate timing for recognising a receivable related to EGM entitlement contracts. Consideration has been given to when VGCCC has an unconditional right to receive payments for these non-cancellable contracts given the advance payment terms applied. Management has concluded that VGCCC has an unconditional right to receive payment upon satisfaction of the performance obligations associated with these contracts, and it is at that point that a receivable is recognised.</t>
    </r>
  </si>
  <si>
    <t>20 venue operators surrendered 344 unused gaming machine entitlements to the State as of 16 August 2023.The Surrender Rules that governed the surrender scheme stated that venue operators would not be required to make further payments on surrendered entitlements. VGCCC was required to write off outstanding amounts, to a total of $9.5 million over the life of the agreement.</t>
  </si>
  <si>
    <t xml:space="preserve">$114 million is reported as revenue in 2025 (2024: $139 million) and $488.0 million was reported as contract liability at 30 June 2025 (2024: $256 million) </t>
  </si>
  <si>
    <t>Casino Licence</t>
  </si>
  <si>
    <r>
      <t xml:space="preserve">The accounting treatment adopted by VGCCC for the casino licence is based on AASB 15- </t>
    </r>
    <r>
      <rPr>
        <i/>
        <sz val="10"/>
        <rFont val="Calibri"/>
        <family val="2"/>
      </rPr>
      <t>Revenue from Contracts with Customers</t>
    </r>
    <r>
      <rPr>
        <sz val="10"/>
        <rFont val="Calibri"/>
        <family val="2"/>
      </rPr>
      <t>.  Crown Melbourne Ltd (‘Crown’) paid $250 million for approved amendments to the casino licence that became operational on 3 November 2014. Under the Casino licence agreement, an amount of $250 million is payable on 1 July 2033.</t>
    </r>
  </si>
  <si>
    <t>4.1.3 Taxation revenue</t>
  </si>
  <si>
    <r>
      <t xml:space="preserve">Taxes are accounted for under AASB - 1058 </t>
    </r>
    <r>
      <rPr>
        <i/>
        <sz val="10"/>
        <rFont val="Calibri"/>
        <family val="2"/>
      </rPr>
      <t>Income of Not-for-Profit Entities</t>
    </r>
    <r>
      <rPr>
        <sz val="10"/>
        <rFont val="Calibri"/>
        <family val="2"/>
      </rPr>
      <t xml:space="preserve"> as the tax is considered a statutory levy.  The revenue is recognised on the earlier of either; receipt of a taxpayer's self-assessment, or the time the taxpayer's obligation to pay arises pursuant to the issue of an assessment by the VGCCC.</t>
    </r>
  </si>
  <si>
    <t>Gambling taxes revenue from EGM venues and public lotteries are calculated by the licensees who supply the taxable revenue data to VGCCC.  The tax revenue information supplied are  audited and verified by the VGCCC. VGCCC is responsible for the accurate recording and treatment of gambling taxes revenue payments collected by the Commission.</t>
  </si>
  <si>
    <t>For accrual purposes at the end of each month, Audit &amp; Assurance team will supply the Finance Administered Revenue with the tax revenue amounts for various gambling product to be accrued, as the actual payments will be received by the due date a week later in the following month.</t>
  </si>
  <si>
    <t>4.1.4 Casino Related Income</t>
  </si>
  <si>
    <r>
      <t xml:space="preserve">The accounting treatment adopted by VGCCC for the casino licence is based on AASB 15- </t>
    </r>
    <r>
      <rPr>
        <i/>
        <sz val="10"/>
        <rFont val="Arial"/>
        <family val="2"/>
      </rPr>
      <t>Revenue from Contracts with Customers</t>
    </r>
    <r>
      <rPr>
        <sz val="10"/>
        <rFont val="Arial"/>
        <family val="2"/>
      </rPr>
      <t>.  Crown Melbourne Ltd (‘Crown’) paid $250 million for approved amendments to the casino licence that became operational on 3 November 2014. Under the agreement, Crown also paid the State under the casino licence agreement an amount of $250 million on 1 July 2033.</t>
    </r>
  </si>
  <si>
    <t>4.1.4 Material fine revenue</t>
  </si>
  <si>
    <t>Crown suitability decision project</t>
  </si>
  <si>
    <t>On 26 March 2024 the Commision made the decision that Crown is suitable to operate the Melbourne Casino and that it is in the public interest that the Licence continue in force.</t>
  </si>
  <si>
    <r>
      <t xml:space="preserve">The </t>
    </r>
    <r>
      <rPr>
        <i/>
        <sz val="10"/>
        <rFont val="Arial"/>
        <family val="2"/>
      </rPr>
      <t>CCA</t>
    </r>
    <r>
      <rPr>
        <sz val="10"/>
        <rFont val="Arial"/>
        <family val="2"/>
      </rPr>
      <t xml:space="preserve"> gives the VGCCC the power to require Crown to pay the reasonable costs and expenses related to the performance of VGCCC’s functions relevant to the making of the suitability decision. </t>
    </r>
  </si>
  <si>
    <t>4.1.5 Transactions on behalf of the government</t>
  </si>
  <si>
    <t>$’000</t>
  </si>
  <si>
    <t xml:space="preserve">Administered income </t>
  </si>
  <si>
    <t>Casino supervision charge</t>
  </si>
  <si>
    <t>Gaming taxation</t>
  </si>
  <si>
    <t>Gambling licence and application fees</t>
  </si>
  <si>
    <t>Minor gaming application fee</t>
  </si>
  <si>
    <t>Keno licence</t>
  </si>
  <si>
    <t xml:space="preserve">Casino taxation </t>
  </si>
  <si>
    <t xml:space="preserve">Casino lease income </t>
  </si>
  <si>
    <t>Public lotteries taxation</t>
  </si>
  <si>
    <t>Tabcorp supervision fee</t>
  </si>
  <si>
    <t>Public lotteries supervision fees</t>
  </si>
  <si>
    <t>Venue operators supervision fees</t>
  </si>
  <si>
    <t>Lottery licence</t>
  </si>
  <si>
    <t>Gambling venue licence fees</t>
  </si>
  <si>
    <t>Wagering and betting licence fees</t>
  </si>
  <si>
    <t xml:space="preserve">Casino statutory fines </t>
  </si>
  <si>
    <t>Miscellaneous</t>
  </si>
  <si>
    <t xml:space="preserve">Total administered income </t>
  </si>
  <si>
    <t xml:space="preserve">Administered expenses </t>
  </si>
  <si>
    <t>Payments made to other jurisdictions</t>
  </si>
  <si>
    <t>Payments to consolidated fund</t>
  </si>
  <si>
    <t>Bad and doubtful debts</t>
  </si>
  <si>
    <t xml:space="preserve">Total administered expenses </t>
  </si>
  <si>
    <t>Administered other economic flows</t>
  </si>
  <si>
    <t>Net gain/(loss) on financial assets</t>
  </si>
  <si>
    <t>-</t>
  </si>
  <si>
    <t>Total administered other economic flows</t>
  </si>
  <si>
    <t>Administered net result from transactions (net operating balance) and comprehensive result</t>
  </si>
  <si>
    <t xml:space="preserve">(iii)The increase in payments into the consolidated fund ais arising from a  $600 million Premium Payment for consideration of the Waging and Betting Licence was paid by the licensee. In accordance with section 4.3A of the Act, the Minister determined the Premium Payment to be an amount of $600 payable to the State no later than 28 June 2024. </t>
  </si>
  <si>
    <t>(iv) Keno Licence includes $2.6 million for Keno Supervision fee.</t>
  </si>
  <si>
    <t>Administered current assets</t>
  </si>
  <si>
    <t>Contract assets</t>
  </si>
  <si>
    <t>Total current assets</t>
  </si>
  <si>
    <t>Non-current assets</t>
  </si>
  <si>
    <t>Contract Assets</t>
  </si>
  <si>
    <t>Total non-current assets</t>
  </si>
  <si>
    <t>Liabilities</t>
  </si>
  <si>
    <t>Current liabilities</t>
  </si>
  <si>
    <t xml:space="preserve">Contract liability </t>
  </si>
  <si>
    <t>Total current liabilities</t>
  </si>
  <si>
    <t>Non-current liabilities</t>
  </si>
  <si>
    <t>Total non-current liabilities</t>
  </si>
  <si>
    <t>Net assets</t>
  </si>
  <si>
    <t>Equity balance at 30 June</t>
  </si>
  <si>
    <t>(i) The increase in the non-current liability is arising from the $600 million Premium Payment for consideration of the Waging and Betting Licence was paid by the licensee. In accordance with section 4.3A of the Act, the Minister determined the Premium Payment to be an amount of $600 payable to the State no later than 28 June 2024. This amount is recognised over the life of the contract.</t>
  </si>
  <si>
    <t>VGCCC controls assets that are utilised in fulfilling its objectives and conducting its activities. They represent the resources that have been entrusted to VGCCC to be utilised for the delivery of those outputs.</t>
  </si>
  <si>
    <t>Leasehold improvements</t>
  </si>
  <si>
    <t>At fair value</t>
  </si>
  <si>
    <t>Less: accumulated depreciation</t>
  </si>
  <si>
    <t>Computer and communication equipment</t>
  </si>
  <si>
    <t xml:space="preserve">Plant, equipment and vehicles </t>
  </si>
  <si>
    <t>Capital works in progress</t>
  </si>
  <si>
    <t>Leased vehicles - Right of use assets</t>
  </si>
  <si>
    <t>Less: accumulated amortisation</t>
  </si>
  <si>
    <t>Capital work in progress</t>
  </si>
  <si>
    <t>At cost</t>
  </si>
  <si>
    <t>Total property, plant and equipment</t>
  </si>
  <si>
    <t>Gross carrying amount</t>
  </si>
  <si>
    <t>Less: Accumulated depreciation and amortisation</t>
  </si>
  <si>
    <t>Net carrying amount of property, plant and equipment</t>
  </si>
  <si>
    <t xml:space="preserve">Property plant and equipment initial recognition </t>
  </si>
  <si>
    <t xml:space="preserve">Items of property, plant and equipment, are measured initially at cost and subsequently revalued at fair value less accumulated depreciation. Where an asset is acquired for no or nominal cost, the cost is its fair value at the date of acquisition. The cost of constructed non-financial physical assets includes the cost of all materials used in construction, direct labour on the project and an appropriate proportion of variable and fixed overheads. The cost of leasehold improvements is capitalised and depreciated over the shorter of the remaining term of the lease or their estimated useful lives. </t>
  </si>
  <si>
    <t>Property, plant and equipment - subsequent measurement</t>
  </si>
  <si>
    <t>These are valued using the current replacement cost method. Fair value for plant and equipment that are specialised in use (such that it is rarely sold other than as part of a going concern) is determined using the depreciated replacement cost method. Refer to Note 8.3 for additional information on fair value determination of property, plant and equipment.</t>
  </si>
  <si>
    <t>Right-of-use asset acquired by lessees – initial measurement</t>
  </si>
  <si>
    <t>VGCCC recognises a right-of-use asset and a lease liability at the lease commencement date. The right-of-use asset is initially measured at a cost that comprises the initial amount of the lease liability adjusted for:</t>
  </si>
  <si>
    <t>·         any lease payments made at or before the commencement date;</t>
  </si>
  <si>
    <t>·         any initial direct costs incurred; plus</t>
  </si>
  <si>
    <t>·         an estimate of costs to dismantle and remove the underlying asset or to restore the underlying 
         asset or the site on which it is located.</t>
  </si>
  <si>
    <t xml:space="preserve">Right-of-use asset – subsequent measurement </t>
  </si>
  <si>
    <t xml:space="preserve">VGCCC depreciates right-of-use assets on a straight-line basis from the lease commencement date to the earlier of the end of the useful life of the right-of-use asset or the end of the lease term.  </t>
  </si>
  <si>
    <r>
      <t>Leased vehicles</t>
    </r>
    <r>
      <rPr>
        <sz val="10"/>
        <color theme="1"/>
        <rFont val="Calibri"/>
        <family val="2"/>
      </rPr>
      <t xml:space="preserve"> are valued using the depreciated cost method. Due to the short term economic life, depreciated cost has been deemed a reasonable proxy for fair value. VGCCC acquires the right-of-use new vehicles and at times disposes of them before the end of their economic life. The process of acquisition, use and disposal in the market is managed by experienced fleet managers in the Department of Government Services who set relevant depreciation rates during use to reflect the utilisation of the vehicles. The right-to-use assets are also subject to revaluation.
 </t>
    </r>
  </si>
  <si>
    <t xml:space="preserve">In addition, the right-of-use asset is periodically reduced by impairment losses, if any and adjusted for certain remeasurements of the lease liability. </t>
  </si>
  <si>
    <t>5.1.1  Depreciation and amortisation</t>
  </si>
  <si>
    <t>Charge for the period</t>
  </si>
  <si>
    <t>Depreciation and amortisation of property, plant, equipment and intangible assets</t>
  </si>
  <si>
    <t>Plant, equipment and motor vehicles</t>
  </si>
  <si>
    <t xml:space="preserve">Leased vehicles </t>
  </si>
  <si>
    <t>Internally developed software</t>
  </si>
  <si>
    <t xml:space="preserve">Total depreciation and amortisation  expense </t>
  </si>
  <si>
    <t xml:space="preserve">All assets that have finite useful lives are depreciated or amortised. The exceptions to this rule include items under low-value leases, assets held for sale, and capital work in progress. </t>
  </si>
  <si>
    <t>Depreciation and amortisation are generally calculated on a straight-line basis, at rates that allocate the asset’s value, less any estimated residual value, over its estimated useful life. Estimated useful lives for the different asset classes for current and prior years are included in the table below:</t>
  </si>
  <si>
    <t>Asset Class</t>
  </si>
  <si>
    <t>Useful life 
(in years)</t>
  </si>
  <si>
    <t>Leasehold improvements-office fit out</t>
  </si>
  <si>
    <t>Plant, equipment and vehicles:</t>
  </si>
  <si>
    <t>Office equipment</t>
  </si>
  <si>
    <t>Vehicles</t>
  </si>
  <si>
    <t>Leased property and vehicles</t>
  </si>
  <si>
    <t>Right-of-use vehicles</t>
  </si>
  <si>
    <t>Intangibles assets</t>
  </si>
  <si>
    <t>Intangibles</t>
  </si>
  <si>
    <t>The estimated useful lives, residual values and depreciation methods are reviewed at the end of each annual reporting period, and adjustments are made where appropriate.</t>
  </si>
  <si>
    <t xml:space="preserve">Right-of-use assets are generally amortised over the shorter of the asset’s useful life and the lease term. </t>
  </si>
  <si>
    <t>Leasehold improvements are depreciated over the shorter of the lease term and their useful lives.</t>
  </si>
  <si>
    <t>5.1.2  Reconciliation of movements in carrying amount of property, plant and equipment</t>
  </si>
  <si>
    <t xml:space="preserve">      Computer and communication equipment
      at fair value</t>
  </si>
  <si>
    <t>Plant, equipment and vehicles 
at fair value</t>
  </si>
  <si>
    <t>Plant, equipment and vehicles</t>
  </si>
  <si>
    <t>Leased vehicles
at fair value</t>
  </si>
  <si>
    <t>Capital work in progress
at cost</t>
  </si>
  <si>
    <t>Additions</t>
  </si>
  <si>
    <t>Disposals</t>
  </si>
  <si>
    <t>Depreciation and amortisation expense</t>
  </si>
  <si>
    <t xml:space="preserve">Less  accumulated amortisation </t>
  </si>
  <si>
    <t>Total intangible assets</t>
  </si>
  <si>
    <t>Net carrying amount of intangible assets</t>
  </si>
  <si>
    <t xml:space="preserve">      Capital work in progress</t>
  </si>
  <si>
    <t xml:space="preserve">Opening balance </t>
  </si>
  <si>
    <t xml:space="preserve">Additions </t>
  </si>
  <si>
    <t xml:space="preserve">Transfer </t>
  </si>
  <si>
    <t xml:space="preserve">Transfer to PPE </t>
  </si>
  <si>
    <t>Delete row if nil for 2024</t>
  </si>
  <si>
    <t>Transfers out of CWIP</t>
  </si>
  <si>
    <r>
      <t xml:space="preserve">Amortisation expense </t>
    </r>
    <r>
      <rPr>
        <vertAlign val="superscript"/>
        <sz val="10"/>
        <color theme="1"/>
        <rFont val="Calibri"/>
        <family val="2"/>
      </rPr>
      <t>(i)</t>
    </r>
  </si>
  <si>
    <t>Net book value at end of financial year</t>
  </si>
  <si>
    <t xml:space="preserve">(i) The consumption of internally generated intangible assets is included in the depreciation and amortisation line item in the operating statement. </t>
  </si>
  <si>
    <t xml:space="preserve">VGCCC intangible assets include purchased and internally-generated computer software. </t>
  </si>
  <si>
    <t>Initial recognition</t>
  </si>
  <si>
    <r>
      <t xml:space="preserve">Purchased intangible assets are all computer software assets and are initially recognised at cost. When the recognition criteria in AASB 138 </t>
    </r>
    <r>
      <rPr>
        <i/>
        <sz val="10"/>
        <color theme="1"/>
        <rFont val="Calibri"/>
        <family val="2"/>
      </rPr>
      <t>Intangible Assets</t>
    </r>
    <r>
      <rPr>
        <sz val="10"/>
        <color theme="1"/>
        <rFont val="Calibri"/>
        <family val="2"/>
      </rPr>
      <t xml:space="preserve"> is met, internally generated intangible assets are recognised at cost. </t>
    </r>
  </si>
  <si>
    <t>An internally generated intangible asset arising from development is recognised if, and only if, all of the following are demonstrated:</t>
  </si>
  <si>
    <t>-          the technical feasibility of completing the intangible asset so that it will be available for use</t>
  </si>
  <si>
    <t>-          an intention to complete the intangible asset and use it</t>
  </si>
  <si>
    <t>-          the ability to use or sell the intangible asset</t>
  </si>
  <si>
    <t>-          the intangible asset will generate probable future economic benefits</t>
  </si>
  <si>
    <t>-          the availability of adequate technical, financial and other resources to complete the development and to 
           use the intangible asset</t>
  </si>
  <si>
    <t>-          the ability to measure reliably the expenditure attributable to the intangible asset during its development.</t>
  </si>
  <si>
    <t>Subsequent measurement</t>
  </si>
  <si>
    <t>Intangible assets with finite useful lives, are amortised as an ‘expense from transactions’ on a straight-line basis over their useful lives. Refer to note 5.1.1 for information on amortisation. Subsequently, intangible assets with finite useful lives are carried at cost less accumulated amortisation and accumulated impairment losses. Amortisation begins when the asset is available for use, that is when it is in the location and condition necessary for it to be capable of operating in the manner intended by management.</t>
  </si>
  <si>
    <t>Impairment of intangible assets</t>
  </si>
  <si>
    <t xml:space="preserve">Intangible assets with finite useful lives (and intangible assets not yet available for use) are tested annually for impairment and whenever there is an indication that the asset may be impaired. </t>
  </si>
  <si>
    <t>There were no indications of impairment of intangible assets during 2024–25.</t>
  </si>
  <si>
    <t>This section sets out those assets and liabilities that arose from VGCCC’s  controlled operations.</t>
  </si>
  <si>
    <t>6.1 Receivables</t>
  </si>
  <si>
    <t>Current receivables</t>
  </si>
  <si>
    <t>Contractual</t>
  </si>
  <si>
    <t>Statutory</t>
  </si>
  <si>
    <r>
      <t xml:space="preserve">Amounts owing from Department of Justice and Community Safety </t>
    </r>
    <r>
      <rPr>
        <vertAlign val="superscript"/>
        <sz val="10"/>
        <color rgb="FF000000"/>
        <rFont val="Calibri"/>
        <family val="2"/>
      </rPr>
      <t>(i)</t>
    </r>
    <r>
      <rPr>
        <sz val="10"/>
        <color rgb="FF000000"/>
        <rFont val="Calibri"/>
        <family val="2"/>
      </rPr>
      <t xml:space="preserve"> </t>
    </r>
  </si>
  <si>
    <t>GST Input tax credits recoverable</t>
  </si>
  <si>
    <t>Total current receivables</t>
  </si>
  <si>
    <t>Non-current receivables</t>
  </si>
  <si>
    <r>
      <t xml:space="preserve">Amounts owing from the Department of Justice and Community Safety </t>
    </r>
    <r>
      <rPr>
        <vertAlign val="superscript"/>
        <sz val="10"/>
        <color theme="1"/>
        <rFont val="Calibri"/>
        <family val="2"/>
      </rPr>
      <t>(i)</t>
    </r>
    <r>
      <rPr>
        <sz val="10"/>
        <color theme="1"/>
        <rFont val="Calibri"/>
        <family val="2"/>
      </rPr>
      <t xml:space="preserve"> </t>
    </r>
  </si>
  <si>
    <t>Total non-current receivables</t>
  </si>
  <si>
    <t>Total receivables</t>
  </si>
  <si>
    <t xml:space="preserve">(i) The amounts recognised as owing from Department of Justice and Community Safety represent funding for all commitments incurred and will be drawn down from the Consolidated Fund in the form of a grant as the commitments fall due. </t>
  </si>
  <si>
    <r>
      <t>Contractual receivables</t>
    </r>
    <r>
      <rPr>
        <sz val="10"/>
        <color theme="1"/>
        <rFont val="Calibri"/>
        <family val="2"/>
      </rPr>
      <t xml:space="preserve"> are classified as financial instruments and categorised as ‘receivables’. They are initially recognised at fair value plus any directly attributable transaction costs. Subsequent to initial measurement they are measured at amortised cost using the effective interest method, less any impairment.</t>
    </r>
  </si>
  <si>
    <r>
      <t>Statutory receivables</t>
    </r>
    <r>
      <rPr>
        <sz val="10"/>
        <color theme="1"/>
        <rFont val="Calibri"/>
        <family val="2"/>
      </rPr>
      <t xml:space="preserve"> do not arise from contracts and are recognised and measured similarly to contractual receivables (except for impairment) but are not classified as Financial Instruments for disclosure purposes. VGCCC applies AASB 9 </t>
    </r>
    <r>
      <rPr>
        <i/>
        <sz val="10"/>
        <color theme="1"/>
        <rFont val="Calibri"/>
        <family val="2"/>
      </rPr>
      <t>Financial Instruments</t>
    </r>
    <r>
      <rPr>
        <sz val="10"/>
        <color theme="1"/>
        <rFont val="Calibri"/>
        <family val="2"/>
      </rPr>
      <t xml:space="preserve"> for initial measurement of the statutory receivable and, as a result, statutory receivables are initially recognised at fair value plus any directly attributable transaction cost. </t>
    </r>
  </si>
  <si>
    <t>6.2   Payables</t>
  </si>
  <si>
    <t>Current Payables</t>
  </si>
  <si>
    <t>Creditors</t>
  </si>
  <si>
    <t>Accrued wages and salaries</t>
  </si>
  <si>
    <t>Accrued expenses</t>
  </si>
  <si>
    <t>Total payables</t>
  </si>
  <si>
    <r>
      <t>Contractual payables</t>
    </r>
    <r>
      <rPr>
        <sz val="10"/>
        <color theme="1"/>
        <rFont val="Arial"/>
        <family val="2"/>
      </rPr>
      <t xml:space="preserve"> are classified as financial instruments and categorised as financial liabilities at amortised cost.</t>
    </r>
  </si>
  <si>
    <t xml:space="preserve">Payables consist predominantly of creditors and accruals on wages and salaries and expenses and are recognised at amortised cost. Payables represent liabilities for goods and services provided to VGCCC prior to the end of a period that are unpaid and arise when VGCCC becomes obliged to make future payments in respect of the purchase of these goods and services. </t>
  </si>
  <si>
    <t xml:space="preserve">Payables for supplies and services have an average credit period of 30 days and are paid within credit terms. </t>
  </si>
  <si>
    <t>Non-Current Provision</t>
  </si>
  <si>
    <t>Make Good</t>
  </si>
  <si>
    <t>Total Other Provision</t>
  </si>
  <si>
    <t>This section provides information on the sources of finance utilised by VGCCC during its operations,  and other information related to the financing activities of  VGCCC.</t>
  </si>
  <si>
    <t>This section includes disclosures of balances that are financial instruments (such as leases and cash balances). Notes 8.1 and 8.3 provide additional, specific financial instrument disclosures.</t>
  </si>
  <si>
    <t>7.1 Leases</t>
  </si>
  <si>
    <t>Information about leases for which VGCCC is a lessee is presented below.</t>
  </si>
  <si>
    <t>Leasing activities</t>
  </si>
  <si>
    <t xml:space="preserve">VGCCC leases motor vehicles. The lease contracts are typically made for fixed periods of 1-3 years. </t>
  </si>
  <si>
    <t xml:space="preserve">Interest expense refers to the interest component of lease repayments. Interest expense is recognised in the period in which it is incurred. </t>
  </si>
  <si>
    <t>Maturity analysis of leases</t>
  </si>
  <si>
    <t>Maturity dates</t>
  </si>
  <si>
    <t>Minimum future lease payments</t>
  </si>
  <si>
    <t>Present value of minimum future lease payments</t>
  </si>
  <si>
    <t>Less than 1 month</t>
  </si>
  <si>
    <t>1-3 months</t>
  </si>
  <si>
    <t>3 months - 1 year</t>
  </si>
  <si>
    <t>1-5 years</t>
  </si>
  <si>
    <t>Lease liabilities</t>
  </si>
  <si>
    <t>Maturity analysis is presented using the contractual undiscounted cash flows.</t>
  </si>
  <si>
    <t>Cash and deposits, including cash equivalents, comprise cash on hand and cash at bank and those highly liquid investments with an original maturity of three months or less, which are held for the purpose of meeting short-term cash commitments rather than for investment purposes, and which are readily convertible to known amounts of cash and are subject to an insignificant risk of changes in value.</t>
  </si>
  <si>
    <t>For cash flow statement presentation purposes, cash and cash equivalents include cash on hand and in banks, as indicated in the reconciliation below.</t>
  </si>
  <si>
    <t xml:space="preserve">Cash and cash equivalents </t>
  </si>
  <si>
    <t>Balance as per cash flow statement</t>
  </si>
  <si>
    <t>Due to the State’s investment policy and funding arrangements, VGCCC does not hold a large cash reserve in its bank accounts. Cash received by the generation of income is generally paid into the State’s bank account, known as the public account. Similarly, VGCCC expenditure, including those in the form of payments to its suppliers' or creditors are made via the public account. The process is such that the public account would remit the cash required for the payment to VGCCC’s suppliers or creditors.</t>
  </si>
  <si>
    <t>7.2.1 Reconciliation of net result for the period</t>
  </si>
  <si>
    <t>Net result for the period</t>
  </si>
  <si>
    <t>Non-cash movements:</t>
  </si>
  <si>
    <t>Depreciation and amortisation of non-current assets</t>
  </si>
  <si>
    <t>(Gain)/loss on sale or disposal of non-current assets</t>
  </si>
  <si>
    <t xml:space="preserve">Movements in assets and liabilities </t>
  </si>
  <si>
    <t>(Increase)/decrease in receivables</t>
  </si>
  <si>
    <t>(Increase)/decrease in prepayments</t>
  </si>
  <si>
    <t>Increase/(decrease) in payables</t>
  </si>
  <si>
    <t>Increase/(decrease) in provisions</t>
  </si>
  <si>
    <t>7.2.2  Non-cash financing and investing activities</t>
  </si>
  <si>
    <t>During the reporting period, VGCCC acquired right-of-use vehicles to the value of $0.19 million (2024: $0.15 million).</t>
  </si>
  <si>
    <t>Opening balance 1 July</t>
  </si>
  <si>
    <t>Closing balance 30 June</t>
  </si>
  <si>
    <t>Controlled trusts</t>
  </si>
  <si>
    <t>Note: 'Trust fund balances relate to the HRIEEO grants. The HRIEEO funds are specifically allocated to meet the cost of  VGCCC's enforcement operational project cost. VGCCC has no discretion to apply this balance to any alternate purpose.</t>
  </si>
  <si>
    <t>The trust accounts is associated with the  Community Support Fund, which focus on  marketing initiatives and campaigns aimed at raising awareness of gambling harm and supporting harm minimisation action plans and related activities.</t>
  </si>
  <si>
    <t>7.4 Commitments for expenditure</t>
  </si>
  <si>
    <t xml:space="preserve">Commitments for future expenditure include operating and capital commitments arising from contracts. These commitments are recorded below at their nominal value inclusive of GST. </t>
  </si>
  <si>
    <t>These future expenditures cease to be disclosed as commitments once the related liabilities are recognised in the balance sheet.</t>
  </si>
  <si>
    <t>7.4.1  Total commitments payable</t>
  </si>
  <si>
    <t>Operating Commitments</t>
  </si>
  <si>
    <t>Capital</t>
  </si>
  <si>
    <t>Operating and capital commitments</t>
  </si>
  <si>
    <t>Payable</t>
  </si>
  <si>
    <t>Less than one year</t>
  </si>
  <si>
    <t>Longer than one year and not longer than five years</t>
  </si>
  <si>
    <t>Five years or more</t>
  </si>
  <si>
    <t>Total operating and capital commitments</t>
  </si>
  <si>
    <t xml:space="preserve">All amounts shown in the commitments note are nominal amounts inclusive of GST.  </t>
  </si>
  <si>
    <t>VGCCC is exposed to risk from its activities and outside factors. In addition, it is often necessary to make judgements and estimates associated with the recognition and measurement of items in the financial statements. This section sets out financial instrument-specific information, (including  exposures to financial risks) as well as information about those items that are contingent in nature or require a higher level of judgement to be applied, which for VGCCC relates mainly to fair value determinations.</t>
  </si>
  <si>
    <r>
      <t xml:space="preserve">Financial instruments arise out of contractual agreements that give rise to a financial asset of one entity and a financial liability or equity instrument of another entity. Due to the nature of  VGCCC's activities, certain financial assets and financial liabilities arise under statute rather than contract (for example taxes, fines and penalties). Such financial assets and financial liabilities do not meet the definition of financial instruments in AASB 132 </t>
    </r>
    <r>
      <rPr>
        <i/>
        <sz val="10"/>
        <color theme="1"/>
        <rFont val="Calibri"/>
        <family val="2"/>
      </rPr>
      <t>Financial Instruments: Presentation</t>
    </r>
    <r>
      <rPr>
        <sz val="10"/>
        <color theme="1"/>
        <rFont val="Calibri"/>
        <family val="2"/>
      </rPr>
      <t xml:space="preserve"> (AASB 132).</t>
    </r>
  </si>
  <si>
    <t>Categories of financial assets</t>
  </si>
  <si>
    <t>Financial assets at amortised cost: Financial assets are measured at amortised costs if both of the following criteria are met and the assets are not designated as fair value through net results:</t>
  </si>
  <si>
    <t>the assets are held by VGCCC to collect the contractual cash flows</t>
  </si>
  <si>
    <t>the assets’ contractual terms give rise to cash flows that are solely payments of principal and interests.</t>
  </si>
  <si>
    <t>These assets are initially recognised at fair value plus any directly attributable transaction costs and subsequently measured at amortised cost using the effective interest method less any impairment.</t>
  </si>
  <si>
    <t>VGCCC recognises the following assets in this category:</t>
  </si>
  <si>
    <t>cash and cash equivalents</t>
  </si>
  <si>
    <t>cash equivalents</t>
  </si>
  <si>
    <t>receivables, excluding statutory receivables</t>
  </si>
  <si>
    <t>Categories of financial liabilities</t>
  </si>
  <si>
    <t>Financial liabilities at amortised cost are initially recognised on the date they are originated and initially measured at fair value minus any directly attributable transaction costs. Subsequent to initial recognition, these financial instruments are measured at amortised cost with any difference between the initially recognised amount and the redemption value being recognised in profit or loss over the period of the interest-bearing liability, using the effective interest rate method.</t>
  </si>
  <si>
    <t xml:space="preserve"> VGCCC recognises the following liabilities in this category:</t>
  </si>
  <si>
    <t xml:space="preserve"> contractual payables (excluding statutory payables)</t>
  </si>
  <si>
    <t xml:space="preserve"> lease liabilities.</t>
  </si>
  <si>
    <t>Reclassification of financial instruments: Subsequent to initial recognition reclassification of financial liabilities is not permitted. Financial assets are required to be reclassified between fair value through net result, fair value through other comprehensive income and amortised cost when and only when  VGCCC’s business model for managing its financial assets changes such that its previous model would no longer apply. If under rare circumstances an asset is reclassified, the reclassification is applied prospectively from the reclassification date and previously recognised gains, losses or interest should not be restated. If the asset is reclassified to fair value, the fair value should be determined at the reclassification date and any gain or loss arising from a difference between the previous carrying amount and fair value is recognised in the net result.</t>
  </si>
  <si>
    <t>8.1.1  Financial instruments categorisation</t>
  </si>
  <si>
    <t>Financial assets at amortised cost</t>
  </si>
  <si>
    <t>Financial liabilities at amortised cost</t>
  </si>
  <si>
    <t>Contractual financial assets</t>
  </si>
  <si>
    <t>Funds held in Trust (controlled)</t>
  </si>
  <si>
    <r>
      <t>Receivables</t>
    </r>
    <r>
      <rPr>
        <vertAlign val="superscript"/>
        <sz val="10"/>
        <color theme="1"/>
        <rFont val="Calibri"/>
        <family val="2"/>
      </rPr>
      <t>(i)</t>
    </r>
    <r>
      <rPr>
        <sz val="10"/>
        <color theme="1"/>
        <rFont val="Calibri"/>
        <family val="2"/>
      </rPr>
      <t xml:space="preserve"> </t>
    </r>
  </si>
  <si>
    <t>Total contractual financial assets</t>
  </si>
  <si>
    <t>Contractual financial liabilities</t>
  </si>
  <si>
    <t>Total contractual financial liabilities</t>
  </si>
  <si>
    <t>Funds held in trust (controlled)</t>
  </si>
  <si>
    <t>(i) The total amount disclosed here excludes statutory amounts (e.g. amounts owing from Victorian Government and GST input tax credit recoverable and taxes payable).</t>
  </si>
  <si>
    <t>8.1.2 Financial instruments - net holding gain/(loss) on financial instruments by category</t>
  </si>
  <si>
    <t>Net holding gain/(loss)</t>
  </si>
  <si>
    <t>Total interest income/
(expense)</t>
  </si>
  <si>
    <t>Fees income/
(expense)</t>
  </si>
  <si>
    <t xml:space="preserve">The net holding gain or loss for financial liabilities measured at amortised cost is calculated as the interest expense, plus or minus gains or losses arising from the revaluation of financial liabilities measured at amortised cost. </t>
  </si>
  <si>
    <t>8.1.3  Credit quality of contractual financial assets that are neither past due nor impaired</t>
  </si>
  <si>
    <t>As a whole, VGCCC’s financial risk management program seeks to manage the risks and the associated volatility of its financial performance.</t>
  </si>
  <si>
    <t>The main purpose of holding financial instruments is to prudentially manage VGCCC’s financial risks within the government policy parameters.</t>
  </si>
  <si>
    <t>Financial instruments: credit risk</t>
  </si>
  <si>
    <t xml:space="preserve">Credit risk refers to the possibility that a debtor will default on its financial obligations as and when they fall due. Credit risk arises from the financial assets of VGCCC, which comprise cash and deposit and receivables. </t>
  </si>
  <si>
    <t xml:space="preserve">VGCCC’s exposure to credit risk arises from the potential default of a counterparty on their contractual obligations resulting in a financial loss to VGCCC. Credit risk is measured at fair value and is monitored on a regular basis. </t>
  </si>
  <si>
    <t>Credit risk associated with VGCCC’s financial assets is minimal because VGCCC only deals with financial institutions with higher credit ratings.</t>
  </si>
  <si>
    <t>Provision of impairment for contractual financial assets is recognised when there is objective evidence that VGCCC will not be able to collect a receivable. Objective evidence includes financial difficulties of the debtor, default payments, debts that are more than 60 days overdue, and changes in debtor credit ratings.  There has been no material change to VGCCC's credit risk profile in 2024-25.</t>
  </si>
  <si>
    <t xml:space="preserve">Credit quality of contractual financial assets that are neither past due nor impaired </t>
  </si>
  <si>
    <t>Financial institutions (AA- credit rating)</t>
  </si>
  <si>
    <t>Government agencies (Triple A credit rating)</t>
  </si>
  <si>
    <t>(i) The total amount disclosed here exclude statutory amounts (e.g. amounts owing from Victorian Government and GST input tax credit recoverable).</t>
  </si>
  <si>
    <t xml:space="preserve">Impairment of financial assets </t>
  </si>
  <si>
    <t>VGCCC records the allowance for expected credit loss for the relevant financial instruments applying AASB 9’s expected credit loss (ECL) approach. VGCCC`s contractual receivables and statutory receivables are subject to an annual impairment assessment under AASB 9. While cash and cash equivalents are also subject to the impairment requirements of AASB 9, the identified impairment loss was nil (2024: nil) as the credit risk was assessed to be minimal.</t>
  </si>
  <si>
    <t>Currently, VGCCC does not hold any collateral as security nor credit enhancements relating to any of its financial assets.</t>
  </si>
  <si>
    <t>There are no financial assets that have had their terms renegotiated so as to prevent them from being past due or impaired.</t>
  </si>
  <si>
    <t>Financial instruments: liquidity risk</t>
  </si>
  <si>
    <t>Liquidity risk is the risk that VGCCC would be unable to meet its financial obligations as they fall due. VGCCC operates under the government’s fair payments policy of settling financial obligations within 30 days and in the event of a dispute, make payments within 30 days from the date of resolution.</t>
  </si>
  <si>
    <t>VGCCC’s maximum exposure to liquidity risk is the carrying amounts of financial liabilities as disclosed in the balance sheet.</t>
  </si>
  <si>
    <t>VGCCC’s exposure to liquidity risk is deemed insignificant based on prior periods’ data and current assessment of risk.</t>
  </si>
  <si>
    <t>Financial instruments: market risk</t>
  </si>
  <si>
    <t>VGCCC’s exposure to market risk is considered to be immaterial. VGCCC does not engage in financial trading and does not have exposure to foreign currency and other price risks. None of the classes of financial assets and liabilities are readily traded on organised markets in a standardised form.</t>
  </si>
  <si>
    <t>Interest rate risk</t>
  </si>
  <si>
    <t>Fair value interest rate risk is the risk that the fair value of a financial instrument will fluctuate because of changes in market interest rates. VGCCC does not hold any interest-bearing financial instruments that are measured at fair value and therefore has no exposure to fair value interest rate risk.</t>
  </si>
  <si>
    <t>Interest rate risk exposure</t>
  </si>
  <si>
    <t>Weighted average interest rate</t>
  </si>
  <si>
    <t>Carrying amount</t>
  </si>
  <si>
    <t>Fixed interest rate</t>
  </si>
  <si>
    <t>Variable interest rate</t>
  </si>
  <si>
    <t>Non-interest bearing</t>
  </si>
  <si>
    <t>%</t>
  </si>
  <si>
    <t>Financial assets</t>
  </si>
  <si>
    <t xml:space="preserve">Funds held in trust </t>
  </si>
  <si>
    <t xml:space="preserve">Receivables(i) </t>
  </si>
  <si>
    <t>Financial liabilities</t>
  </si>
  <si>
    <t>Payables(i)</t>
  </si>
  <si>
    <t>Borrowings</t>
  </si>
  <si>
    <t>Total financial liabilities</t>
  </si>
  <si>
    <t>(i) The carrying amounts disclosed here exclude statutory amounts (e.g. amounts owing from Victorian Government, GST input tax credit recoverable and taxes payable).</t>
  </si>
  <si>
    <t>8.2 Contingent assets and contingent liabilities</t>
  </si>
  <si>
    <t>Contingent assets and contingent liabilities are not recognised in the balance sheet but are disclosed and, if quantifiable, are measured at nominal value.</t>
  </si>
  <si>
    <t>Contingent assets and liabilities are presented inclusive of GST receivable or payable respectively.</t>
  </si>
  <si>
    <t>Contingent liabilities are:</t>
  </si>
  <si>
    <t>possible obligations that arise from past events, whose existence will be confirmed only by the occurrence or non-occurrence of one or more uncertain future events not wholly within the control of the entity</t>
  </si>
  <si>
    <t>or</t>
  </si>
  <si>
    <t>present obligations that arise from past events but are not recognised because:</t>
  </si>
  <si>
    <t>it is not probable that an outflow of resources embodying economic benefits will be required to settle the obligations</t>
  </si>
  <si>
    <t>the amount of obligations cannot be measured with sufficient reliability.</t>
  </si>
  <si>
    <t xml:space="preserve">VGCCC had no contingent assets for the years covered by this report. </t>
  </si>
  <si>
    <t>8.3 Fair value determination</t>
  </si>
  <si>
    <t>This section sets out information on how VGCCC determined fair value for financial reporting purposes. Fair value is the price that would be received to sell an asset or paid to transfer a liability in an orderly transaction between market participants at the measurement date.</t>
  </si>
  <si>
    <r>
      <t xml:space="preserve">Consistent with AASB 13 </t>
    </r>
    <r>
      <rPr>
        <i/>
        <sz val="10"/>
        <color theme="1"/>
        <rFont val="Calibri"/>
        <family val="2"/>
      </rPr>
      <t>Fair Value Measurement</t>
    </r>
    <r>
      <rPr>
        <sz val="10"/>
        <color theme="1"/>
        <rFont val="Calibri"/>
        <family val="2"/>
      </rPr>
      <t xml:space="preserve"> (AASB 13), VGCCC determines the policies and procedures for both recurring fair value measurements such as property, plant and equipment, and financial instruments and for non-recurring fair value measurements such as non-financial physical assets held for sale, in accordance with the requirements of AASB 13 and the relevant financial reporting directions.</t>
    </r>
  </si>
  <si>
    <t>Fair value hierarchy</t>
  </si>
  <si>
    <t xml:space="preserve">In determining fair values, a number of inputs are used. To increase consistency and comparability in the financial statements, these inputs are categorised into three levels, also known as the fair value hierarchy. The levels are as follows: </t>
  </si>
  <si>
    <t>Level 1 – quoted (unadjusted) market prices in active markets for identical assets or liabilities.</t>
  </si>
  <si>
    <t>Level 2 – valuation techniques for which the lowest level input that is significant to the fair value measurement is directly or indirectly observable.</t>
  </si>
  <si>
    <t>Level 3 – valuation techniques for which the lowest level input that is significant to the fair value measurement is unobservable.</t>
  </si>
  <si>
    <t>For the purpose of fair value disclosures, VGCCC has determined classes of assets and liabilities on the basis of the nature, characteristics and risks of the asset or liability and the level of the fair value hierarchy as explained above.</t>
  </si>
  <si>
    <t>How this section is structured</t>
  </si>
  <si>
    <t>for those assets and liabilities for which fair values are determined, the following disclosures are provided:</t>
  </si>
  <si>
    <t>carrying amount and the fair value (which would be the same for those assets measured at fair value)</t>
  </si>
  <si>
    <t>which level of the fair value hierarchy was used to determine the fair value</t>
  </si>
  <si>
    <t>for those assets and liabilities subject to fair value determination using Level 3 inputs:</t>
  </si>
  <si>
    <t>a reconciliation of the movements in fair values from the beginning of the year to the end</t>
  </si>
  <si>
    <t>details of significant unobservable inputs used in the fair value determination.</t>
  </si>
  <si>
    <t>This section is divided between disclosures in connection with fair value determination for financial assets and liabilities (refer to Note 8.3.1) and non-financial physical assets (refer to Note 8.3.2).</t>
  </si>
  <si>
    <t>8.3.1 Fair value determination of financial assets and liabilities</t>
  </si>
  <si>
    <t>The fair values of financial assets and liabilities are determined as follows:</t>
  </si>
  <si>
    <t>Level 1 – the fair value of financial instrument with standard terms and conditions and traded in active liquid markets are determined with reference to quoted market prices.</t>
  </si>
  <si>
    <t>Level 2 – the fair value is determined using inputs other than quoted prices that are observable for the financial asset or liability, either directly or indirectly.</t>
  </si>
  <si>
    <t>Level 3 – the fair value is determined in accordance with generally accepted pricing models based on discounted cash flow analysis using unobservable market inputs.</t>
  </si>
  <si>
    <t>VGCCC currently holds a range of financial instruments that are recorded in the financial statements where the carrying amounts are a reasonable approximation of fair value, either due to their short-term nature or with the expectation that they will be paid in full by the end of the 2024-25 reporting period.</t>
  </si>
  <si>
    <t>8.3.2 Fair value determination: non-financial physical assets</t>
  </si>
  <si>
    <t>Property, plant and equipment are held at fair value and classified as level 3 of the fair value measurement hierarchy. When building leasehold improvements – office fit-out and plant and equipment are specialised in use, such that it is rarely sold other than as part of a going concern, fair value is determined using the current replacement cost method.</t>
  </si>
  <si>
    <t>For all assets measured at fair value, the current use is considered the highest and best use.</t>
  </si>
  <si>
    <t>Description of significant unobservable inputs to level 3 valuations</t>
  </si>
  <si>
    <t>2025 and 2024</t>
  </si>
  <si>
    <t>Valuation technique</t>
  </si>
  <si>
    <t>Significant unobservable inputs</t>
  </si>
  <si>
    <t>Building Leasehold Improvements-office fit out</t>
  </si>
  <si>
    <t xml:space="preserve">Current replacement cost </t>
  </si>
  <si>
    <t>Direct cost per square metre</t>
  </si>
  <si>
    <t>Term of the lease</t>
  </si>
  <si>
    <t>Cost per unit
Useful life of computer and communication equipment</t>
  </si>
  <si>
    <t>Plant, equipment &amp; vehicles</t>
  </si>
  <si>
    <t>Cost per unit</t>
  </si>
  <si>
    <t>-  office furniture &amp; equipment</t>
  </si>
  <si>
    <t>-  security equipment</t>
  </si>
  <si>
    <t>.</t>
  </si>
  <si>
    <t xml:space="preserve">-  vehicles
</t>
  </si>
  <si>
    <t>Useful life</t>
  </si>
  <si>
    <t>-  office furniture and equipment</t>
  </si>
  <si>
    <t>- security equipment</t>
  </si>
  <si>
    <t>- vehicles</t>
  </si>
  <si>
    <t>The significant unobservable inputs have remained unchanged from 2024. There were no changes in valuation techniques throughout the period to 30 June 2025.</t>
  </si>
  <si>
    <t>9.  Other Disclosures</t>
  </si>
  <si>
    <t>This section includes additional material disclosures required by accounting standards or otherwise, for the understanding of this financial report.</t>
  </si>
  <si>
    <t>9.1 Other economic flows included in the net result</t>
  </si>
  <si>
    <t>Other economic flows are changes in the volume or value of an asset or liability that do not result from transactions. Other gains/(losses) from other economic flows include the net gains or losses from the revaluation of the present value of the LSL liability due to changes in the bond interest rates.</t>
  </si>
  <si>
    <t>Net gain/(loss) on non-financial assets includes gains/(losses) from disposals of assets.</t>
  </si>
  <si>
    <t>9.2 Responsible persons</t>
  </si>
  <si>
    <t>In accordance with the Ministerial Directions issued by the Minister for Finance under the FMA, the following disclosures are made regarding responsible persons for the reporting period.</t>
  </si>
  <si>
    <t>Names</t>
  </si>
  <si>
    <t>The persons who held the positions of Responsible Minister, Members of the Commission and Accountable Officers in VGCCC are as follows:</t>
  </si>
  <si>
    <t>Responsible Minister – Minister for Casino, Gaming and Liquor Regulation</t>
  </si>
  <si>
    <t>19 December 2024 to 30 June 2025</t>
  </si>
  <si>
    <t>Responsible Minister - Acting Minister for Casino, Gaming and Liquor Regulation</t>
  </si>
  <si>
    <t xml:space="preserve">The Hon. Melissa Horne, MP </t>
  </si>
  <si>
    <t>1 July 2024 to 19 December 2024</t>
  </si>
  <si>
    <t>Commission Members</t>
  </si>
  <si>
    <t>Ms Fran Thorn (Chair)</t>
  </si>
  <si>
    <t>1 July 2024 to 31 December 2024</t>
  </si>
  <si>
    <t>1 January 2025 to 30 June 2025</t>
  </si>
  <si>
    <t>Dr Ron Ben David (Deputy Chair)</t>
  </si>
  <si>
    <t>1 July 2024 to 30 June 2025</t>
  </si>
  <si>
    <t>Mr Andrew Scott (Deputy Chair)</t>
  </si>
  <si>
    <t xml:space="preserve">Ms Claire Miller (Commissioner) </t>
  </si>
  <si>
    <t xml:space="preserve">Accountable Officer </t>
  </si>
  <si>
    <t>Ms Annette Kimmitt  AM (Chief Executive Officer)</t>
  </si>
  <si>
    <t>1 July 2024 to 31 March 2025</t>
  </si>
  <si>
    <t xml:space="preserve">Ms Suzy Neilan (Chief Executive Officer) </t>
  </si>
  <si>
    <t>26 March 2025 to 30 June 2025</t>
  </si>
  <si>
    <t>Commissioners and Accountable Officer</t>
  </si>
  <si>
    <t>Remuneration received or receivable by members of the Commission and the Accountable Officer in connection with the management of  VGCCC during the reporting period.</t>
  </si>
  <si>
    <t>Responsible persons and Accountable Officer</t>
  </si>
  <si>
    <t>Income Band</t>
  </si>
  <si>
    <t>$10,000-$19,999</t>
  </si>
  <si>
    <t>$110,000-$119,999</t>
  </si>
  <si>
    <t>$100,000-$109,999</t>
  </si>
  <si>
    <t>$130,000-$139,999</t>
  </si>
  <si>
    <t>$150,000-$159,999</t>
  </si>
  <si>
    <t>$160,000-$169,999</t>
  </si>
  <si>
    <t>$170,000-$179,999</t>
  </si>
  <si>
    <t>$180,000-$189,999</t>
  </si>
  <si>
    <t>$190,000-$199,999</t>
  </si>
  <si>
    <t>$200,000-$209,999</t>
  </si>
  <si>
    <t>$210,000-$219,999</t>
  </si>
  <si>
    <t>$230,000-$239,999</t>
  </si>
  <si>
    <t>$430,000-$439,999</t>
  </si>
  <si>
    <t>$380,000-$389,999</t>
  </si>
  <si>
    <t>$490,000-$499,999</t>
  </si>
  <si>
    <t>Total numbers (i)</t>
  </si>
  <si>
    <t>Total amount (i)</t>
  </si>
  <si>
    <r>
      <t xml:space="preserve"> </t>
    </r>
    <r>
      <rPr>
        <i/>
        <sz val="10"/>
        <rFont val="Arial"/>
        <family val="2"/>
      </rPr>
      <t>Notes:</t>
    </r>
  </si>
  <si>
    <t>Disclosure of the number and amount received or receivable by the responsible persons and Accountable Officer are based on Financial Reporting Direction 21.</t>
  </si>
  <si>
    <t>The total number of responsible persons includes persons who meet the definition of key management personnel of the entity under AASB 124 Related Party Disclosures (AASB 124) and are also reported within the related parties note disclosure (Note 9.4).</t>
  </si>
  <si>
    <t xml:space="preserve">(iii) </t>
  </si>
  <si>
    <t xml:space="preserve"> The acting Accountable Officers are not included in this note. </t>
  </si>
  <si>
    <t>9.3 Remuneration of executives</t>
  </si>
  <si>
    <t>The number of executive officers, other than the Minister and Accountable Officers, and their total remuneration during the reporting period are shown in the table below. Total annualised employee equivalents provide a measure of full-time senior executive service members over the reporting period.</t>
  </si>
  <si>
    <r>
      <t xml:space="preserve">Remuneration comprises employee benefits (as defined in AASB 119 </t>
    </r>
    <r>
      <rPr>
        <i/>
        <sz val="10"/>
        <color theme="1"/>
        <rFont val="Calibri"/>
        <family val="2"/>
      </rPr>
      <t>Employee Benefits</t>
    </r>
    <r>
      <rPr>
        <sz val="10"/>
        <color theme="1"/>
        <rFont val="Calibri"/>
        <family val="2"/>
      </rPr>
      <t>) in all forms of consideration paid, payable or provided by the entity, or on behalf of the entity, in exchange for services rendered, and is disclosed in the following categories.</t>
    </r>
  </si>
  <si>
    <r>
      <t>Short-term employee benefits</t>
    </r>
    <r>
      <rPr>
        <sz val="10"/>
        <color theme="1"/>
        <rFont val="Calibri"/>
        <family val="2"/>
      </rPr>
      <t xml:space="preserve"> include amounts such as wages, salaries, annual leave or sick leave that are usually paid or payable on a regular basis, as well as non-monetary benefits such as allowances and free or subsidised goods or services.</t>
    </r>
  </si>
  <si>
    <r>
      <t>Post-employment benefits</t>
    </r>
    <r>
      <rPr>
        <sz val="10"/>
        <color theme="1"/>
        <rFont val="Calibri"/>
        <family val="2"/>
      </rPr>
      <t xml:space="preserve"> include pensions and other retirement benefits paid or payable on a discrete basis when employment has ceased.</t>
    </r>
  </si>
  <si>
    <r>
      <t>Other long-term benefits</t>
    </r>
    <r>
      <rPr>
        <sz val="10"/>
        <color theme="1"/>
        <rFont val="Calibri"/>
        <family val="2"/>
      </rPr>
      <t xml:space="preserve"> include LSL, other long service benefits or deferred compensation.</t>
    </r>
  </si>
  <si>
    <r>
      <t>Termination benefits</t>
    </r>
    <r>
      <rPr>
        <sz val="10"/>
        <color theme="1"/>
        <rFont val="Calibri"/>
        <family val="2"/>
      </rPr>
      <t xml:space="preserve"> include termination of employment payments, such as severance packages.</t>
    </r>
  </si>
  <si>
    <t xml:space="preserve">Remuneration of executives </t>
  </si>
  <si>
    <t>Remuneration of executive officers</t>
  </si>
  <si>
    <t>Total remuneration</t>
  </si>
  <si>
    <t>Short-term employee benefits</t>
  </si>
  <si>
    <t>Post-employment benefits</t>
  </si>
  <si>
    <t>Other long-term benefits</t>
  </si>
  <si>
    <t>Total number of executives (i)</t>
  </si>
  <si>
    <t>Total annualised employee equivalents (AEE) (ii)</t>
  </si>
  <si>
    <t xml:space="preserve"> Notes:</t>
  </si>
  <si>
    <t xml:space="preserve"> The total number of executive officers includes persons who meet the definition of key management personnel of the entity under AASB 124  and are also reported within the related parties note disclosure (note 9.4).</t>
  </si>
  <si>
    <t xml:space="preserve"> Annualised employee equivalent is based on paid working hours of 38 ordinary hours per week over the 52 weeks for a reporting period.</t>
  </si>
  <si>
    <t>There were no payments made to contractors in executive roles.</t>
  </si>
  <si>
    <t>9.4 Related parties</t>
  </si>
  <si>
    <t>VGCCC is a wholly owned and controlled entity of the State of Victoria.</t>
  </si>
  <si>
    <t>Related parties of VGCCC include:</t>
  </si>
  <si>
    <t>all key management personnel and their close family members and personal business interests  (controlled entities, joint ventures and entities they have significant influence over)</t>
  </si>
  <si>
    <t>all cabinet ministers and their close family members</t>
  </si>
  <si>
    <t>all departments and public sector entities that are controlled and consolidated into the whole of state consolidated financial statements.</t>
  </si>
  <si>
    <t>All related party transactions have been entered into on an arm’s length basis.</t>
  </si>
  <si>
    <t>Significant transactions with government-related entities</t>
  </si>
  <si>
    <t xml:space="preserve">VGCCC received funding from Department of Justice and Community Safety of $46.0 million (2024: $47.4 million) and made payments to the consolidated fund of $2,366,324 million (2024: $2,863,600 million). The payments to the consolidated fund relate to the collection of gambling taxes and licence fees. </t>
  </si>
  <si>
    <t>Key Management Personnel</t>
  </si>
  <si>
    <t>Position title</t>
  </si>
  <si>
    <t>Ms Fran Thorn</t>
  </si>
  <si>
    <t>Chairperson</t>
  </si>
  <si>
    <t xml:space="preserve">Dr Ron Ben David </t>
  </si>
  <si>
    <t>Deputy Chair</t>
  </si>
  <si>
    <t xml:space="preserve">Mr Andrew Scott </t>
  </si>
  <si>
    <t>Ms Claire Miller</t>
  </si>
  <si>
    <t>Commissioner</t>
  </si>
  <si>
    <t>Ms Annette Kimmitt AM</t>
  </si>
  <si>
    <t>Mr Scott  May</t>
  </si>
  <si>
    <t>Deputy Chief Executive Officer</t>
  </si>
  <si>
    <t>Mr Adam Thomas</t>
  </si>
  <si>
    <t>Ms Sharon Concisom</t>
  </si>
  <si>
    <t xml:space="preserve">General Counsel and Executive Director  Legal, Policy and Compliance </t>
  </si>
  <si>
    <t>Ms Nicole Hughes</t>
  </si>
  <si>
    <t>Director People and Culture</t>
  </si>
  <si>
    <t>Mr Ian Mcleod</t>
  </si>
  <si>
    <t>Chief Information Officer</t>
  </si>
  <si>
    <t>Mr Adam Ockwell</t>
  </si>
  <si>
    <t>Executive Director Casino</t>
  </si>
  <si>
    <t>Ms Glorija Kuzman</t>
  </si>
  <si>
    <t>Director Gambling</t>
  </si>
  <si>
    <t>Mr Jason Cremona</t>
  </si>
  <si>
    <t>Director Regulatory Services</t>
  </si>
  <si>
    <t>Remuneration of key management personnel</t>
  </si>
  <si>
    <r>
      <t xml:space="preserve">The compensation detailed below excludes the salaries and benefits the portfolio minister receives. The Minister’s remuneration and allowances are set by the </t>
    </r>
    <r>
      <rPr>
        <i/>
        <sz val="10"/>
        <color theme="1"/>
        <rFont val="Calibri"/>
        <family val="2"/>
      </rPr>
      <t>Parliamentary Salaries and Superannuation Act 1968</t>
    </r>
    <r>
      <rPr>
        <sz val="10"/>
        <color theme="1"/>
        <rFont val="Calibri"/>
        <family val="2"/>
      </rPr>
      <t xml:space="preserve"> and are reported within the State`s annual financial report.</t>
    </r>
  </si>
  <si>
    <t xml:space="preserve">      </t>
  </si>
  <si>
    <t>Compensation of key management personnel</t>
  </si>
  <si>
    <t>Total (i) (ii)</t>
  </si>
  <si>
    <t xml:space="preserve">Definition of the VGCCC Key Management Personnel includes executive managers who hold critical positions and whose roles and decisions are integral to VGCCC strategic direction. </t>
  </si>
  <si>
    <t>Note that key management personnel are also reported in the disclosure of remuneration of the responsible persons (note 9.2) and  executive officers (Note 9.3).</t>
  </si>
  <si>
    <t>Transactions and balances with key management personnel and other related parties</t>
  </si>
  <si>
    <r>
      <t xml:space="preserve">Given the breadth and depth of State Government activities, related parties transact with the Victorian public sector in a manner consistent with other members of the public e.g. stamp duty and other government fees and charges. Further employment of processes within the Victorian public sector occurs on terms and conditions consistent with the </t>
    </r>
    <r>
      <rPr>
        <i/>
        <sz val="10"/>
        <color theme="1"/>
        <rFont val="Calibri"/>
        <family val="2"/>
      </rPr>
      <t>Public Administration Act 2004</t>
    </r>
    <r>
      <rPr>
        <sz val="10"/>
        <color theme="1"/>
        <rFont val="Calibri"/>
        <family val="2"/>
      </rPr>
      <t xml:space="preserve"> and Codes of Conduct and Standards issued by the Victorian Public Sector Commission. Procurement processes occur on terms and conditions consistent with the Victorian Government Procurement Board requirements.</t>
    </r>
  </si>
  <si>
    <t xml:space="preserve">Outside of normal citizen type transactions with VGCCC, there were no related party transactions that involved key management personnel, their close family members and their personal business interests. </t>
  </si>
  <si>
    <t>No provision has been required, nor any expense recognised, for impairment of receivables from related parties.</t>
  </si>
  <si>
    <t>9.5 Remuneration of auditors</t>
  </si>
  <si>
    <t xml:space="preserve">Victorian Auditor-General’s Office </t>
  </si>
  <si>
    <t xml:space="preserve"> Audit of the financial statements</t>
  </si>
  <si>
    <t>Total remuneration of auditors</t>
  </si>
  <si>
    <t>9.6 Subsequent events</t>
  </si>
  <si>
    <t>VGCCC policy for events that occur between the end of the reporting period and the date when the financial statements are authorised for issue is as follows:</t>
  </si>
  <si>
    <t>adjustments are made to amounts recognised in the financial statement where those events provide information about conditions that existed at the reporting date; and/or</t>
  </si>
  <si>
    <t>disclosure is made where the events relate to conditions that arose after the end of the reporting period that are considered to be of material interest.</t>
  </si>
  <si>
    <t>Effective from 1 July 2023, VGCCC will no longer be the receivers and verifiers of casino, wagering and betting and Keno taxes, the collection of which will be undertaken by the State Revenue Office.  The expected  impact of revenue collected will be $1.45 billion.</t>
  </si>
  <si>
    <t>9.7 Other accounting policies</t>
  </si>
  <si>
    <t>Contribution by owners</t>
  </si>
  <si>
    <t>Consistent with the requirements of AASB 1004, contributions by owners (that is, contributed capital and its repayment) are treated as equity transactions and, therefore, do not form part of the income and expenses of  VGCCC.</t>
  </si>
  <si>
    <t>9.8 Australian Accounting Standards issued that are not yet effective</t>
  </si>
  <si>
    <t>Certain new and revised accounting standards have been issued but are not effective for the 2024-25 reporting period.</t>
  </si>
  <si>
    <r>
      <t xml:space="preserve">AASB 2022-10 </t>
    </r>
    <r>
      <rPr>
        <i/>
        <sz val="10"/>
        <color theme="1"/>
        <rFont val="Calibri"/>
        <family val="2"/>
      </rPr>
      <t>Amendments to Australian Accounting Standards  – Fair Value Measurement of Non-Financial  Assets of Not-for-Profit Public Sector Entities.</t>
    </r>
  </si>
  <si>
    <t>AASB 18 Presentation and Disclosure of Financial Statements replacing AASB 101 Presentation of Financial Statements</t>
  </si>
  <si>
    <t>The following is a summary of the major technical terms used in this report.</t>
  </si>
  <si>
    <t>Amortisation</t>
  </si>
  <si>
    <t>Amortisation is the expense which results from the consumption, extraction or use over time of a non-produced physical or intangible asset.</t>
  </si>
  <si>
    <t>The net result of all items of income and expense recognised for the period. It is the aggregate of operating result and other comprehensive income.</t>
  </si>
  <si>
    <t>Commitments</t>
  </si>
  <si>
    <t>Commitments include those operating, capital and other outsourcing commitments arising from non-cancellable contractual or statutory sources.</t>
  </si>
  <si>
    <t>Depreciation</t>
  </si>
  <si>
    <t>Depreciation is an expense that arises from the consumption through wear or time of a produced physical or intangible asset.  This expense is classified as a ‘transaction’ and so reduces the ‘net result from transactions’.</t>
  </si>
  <si>
    <t>Employee expenses include all costs related to employment including wages and salaries, fringe benefits tax, leave entitlements, redundancy payments, defined benefits superannuation plans, and defined contribution superannuation plans.</t>
  </si>
  <si>
    <t>Financial asset</t>
  </si>
  <si>
    <t>A financial asset is any asset that is either:</t>
  </si>
  <si>
    <t>cash</t>
  </si>
  <si>
    <t>an equity instrument of another entity</t>
  </si>
  <si>
    <t>a contractual right to receive cash or another financial asset from another entity or to exchange financial assets or  financial liabilities with another entity under conditions that are potentially favourable to the entity.</t>
  </si>
  <si>
    <t>a financial asset can also be a contract that will or may be settled in the entity’s own equity instruments and is either:</t>
  </si>
  <si>
    <t xml:space="preserve"> a non-derivative for which the entity is or may be obliged to receive a variable number of the entity’s own equity instruments</t>
  </si>
  <si>
    <t>a derivative that will or may be settled other than by the exchange of a fixed amount of cash or another financial asset for a fixed number of the entity’s own equity instruments.</t>
  </si>
  <si>
    <t>Financial instrument</t>
  </si>
  <si>
    <t>A financial instrument is any contract that gives rise to a financial asset of one entity and a financial liability or equity instrument of another entity. Financial assets or liabilities that are not contractual (such as statutory receivables or payables that arise as a result of statutory requirements imposed by governments) are not financial instruments.</t>
  </si>
  <si>
    <t>Financial liability</t>
  </si>
  <si>
    <t>A financial liability is any liability that is a contractual obligation:</t>
  </si>
  <si>
    <t>to deliver cash or another financial asset to another entity</t>
  </si>
  <si>
    <t>to exchange financial assets or financial liabilities with another entity under conditions that are potentially unfavourable to the entity.</t>
  </si>
  <si>
    <t>A complete set of financial statements comprises:</t>
  </si>
  <si>
    <t>balance sheet as at the end of the period</t>
  </si>
  <si>
    <t>a comprehensive operating statement for the period</t>
  </si>
  <si>
    <t>a statement of changes in equity for the period</t>
  </si>
  <si>
    <t>a cash flow statement for the period</t>
  </si>
  <si>
    <t>notes, comprising a summary of significant accounting policies and other explanatory information</t>
  </si>
  <si>
    <r>
      <t xml:space="preserve">comparative information in respect of the preceding period as specified in paragraph 38 of AASB 101 </t>
    </r>
    <r>
      <rPr>
        <i/>
        <sz val="10"/>
        <color theme="1"/>
        <rFont val="Calibri"/>
        <family val="2"/>
      </rPr>
      <t xml:space="preserve"> Presentation of Financial Statements</t>
    </r>
    <r>
      <rPr>
        <sz val="10"/>
        <color theme="1"/>
        <rFont val="Calibri"/>
        <family val="2"/>
      </rPr>
      <t xml:space="preserve"> (AASB 101)</t>
    </r>
  </si>
  <si>
    <t>a statement of financial position as at the beginning of the preceding period when  an entity applies an accounting policy retrospectively or makes a retrospective restatement of items  in its financial statements, or when it reclassifies items in its financial statements in accordance  with paragraph 41 of AASB 101.</t>
  </si>
  <si>
    <t>Grants and other transfers</t>
  </si>
  <si>
    <t>Grant expenses and other transfers are transactions in which one unit provides goods, services, assets (or extinguishes a liability) or labour to another unit without receiving approximately equal value in return. Grants can either be operating or capital in nature.</t>
  </si>
  <si>
    <t>While grants to governments may result in the provision of some goods or services to the transferor, they do not give the transferor a claim to receive directly benefits of approximately equal value. For this reason, grants are referred to by the AASB as involuntary transfers and are termed non-reciprocal transfers. Receipt and sacrifice of approximately equal value may occur, but only by coincidence. For example, governments are not obliged to provide commensurate benefits, in the form of goods or services, to particular taxpayers in return for their taxes.</t>
  </si>
  <si>
    <t>Grants can be paid as general-purpose grants, which refer to grants that are not subject to conditions regarding their use. Alternatively, they may be paid as specific purpose grants, which are paid for a particular purpose and/or have conditions attached regarding their use.</t>
  </si>
  <si>
    <t>Intangible produced assets</t>
  </si>
  <si>
    <t>Refer to produced assets in this glossary.</t>
  </si>
  <si>
    <t>Intangible non-produced assets</t>
  </si>
  <si>
    <t>Refer to non-produced assets in this glossary.</t>
  </si>
  <si>
    <t>Costs incurred in connection with the borrowing of funds, includes interest on bank overdrafts and short-term and long-term borrowings, amortisation of discounts or premiums relating to borrowings, interest component of finance leases repayments, and the increase in financial liabilities and non-employee provisions due to the unwinding of discounts to reflect the passage of time.</t>
  </si>
  <si>
    <t>Interest income</t>
  </si>
  <si>
    <t>Interest income includes unwinding over time of discounts on financial assets and interest received on bank term deposits and other investments.</t>
  </si>
  <si>
    <t xml:space="preserve">Leases </t>
  </si>
  <si>
    <t>Leases are rights conveyed in a contract, or part of a contract, the right to use an asset (the underlying asset) for a period of time in exchange for consideration.</t>
  </si>
  <si>
    <t>Net result</t>
  </si>
  <si>
    <t>Net result is a measure of the financial performance of the operations for the period. It is the net result of items of income, gains and expenses (including losses) recognised for the period, excluding those that are classified as ‘other economic flows – other comprehensive income’.</t>
  </si>
  <si>
    <t>Net result from transactions/net operating balance</t>
  </si>
  <si>
    <t>Net result from transactions or net operating balance is a key fiscal aggregate and is income from transactions minus expenses from transactions. It is a summary measure of the ongoing sustainability of operations. It excludes gains and losses resulting from changes in price levels and other changes in the volume of assets. It is the component of the change in net worth that is due to transactions and can be attributed directly to government policies.</t>
  </si>
  <si>
    <t>Net worth Is calculated as assets less liabilities, which is an economic measure of wealth.</t>
  </si>
  <si>
    <t>Non-financial assets</t>
  </si>
  <si>
    <t>Non-financial assets are all assets that are not ‘financial assets’. It includes building leasehold improvements-office fit-out, computer and communication equipment, plant, equipment, vehicles and intangible assets.</t>
  </si>
  <si>
    <t>Non-produced assets</t>
  </si>
  <si>
    <t>Non-produced assets are assets needed for production that have not themselves been produced. They include land, subsoil assets, and certain intangible assets. Non-produced intangibles are intangible assets needed for production that have not themselves been produced. They include constructs of society such as patents.</t>
  </si>
  <si>
    <t>Other economic flows included in the net result are changes in the volume or value of an asset or liability that do not result from transactions. It includes gains and losses from disposals, revaluations and impairments of non-current physical and intangible assets; fair value changes of financial instruments and agricultural assets; and depletion of natural assets (non produced) from their use or removal.</t>
  </si>
  <si>
    <t>Includes short-term and long-term trade debt and accounts payable, grants and interest payable.</t>
  </si>
  <si>
    <t>Produced assets</t>
  </si>
  <si>
    <t>Produced assets include buildings, plant and equipment, inventories, cultivated assets and certain intangible assets. Intangible produced assets may include computer software, motion picture films, and research and development costs (which does not include the start-up costs associated with capital projects).</t>
  </si>
  <si>
    <t>Includes amounts owing from the government through appropriation receivable, short- and long-term trade credit and accounts receivable, grants, taxes and interest receivable.</t>
  </si>
  <si>
    <t>Sales of goods and services</t>
  </si>
  <si>
    <t>Refers to income from the direct provision of goods and services and includes fees and charges for services rendered, sales of goods and services, fees from regulatory services, work done as an agent for private enterprises. It also includes rental income under operating leases and on produced assets such as buildings and entertainment but excludes rent income from the use of non-produced assets such as land. User charges include the sale of goods and services income.</t>
  </si>
  <si>
    <t>Style conventions</t>
  </si>
  <si>
    <t>Figures in the tables and in the text have been rounded. Discrepancies in tables between totals and sums of components reflect rounding. Percentage variations in all tables are based on the underlying unrounded amounts. The notation used in the tables is as follows:</t>
  </si>
  <si>
    <t>- or 0 zero, or rounded to zero</t>
  </si>
  <si>
    <t>(xxx) negative numbers</t>
  </si>
  <si>
    <t>20xx year period</t>
  </si>
  <si>
    <t>20xx – xx year period</t>
  </si>
  <si>
    <t>The financial statements and notes are presented based on the illustration for a government department in the 2023 – 24 model report for Victorian Government departments. The presentation of other disclosures is generally consistent with the other disclosures made in earlier publications of  VGCCC / VCGLR annual reports.</t>
  </si>
  <si>
    <t>Supplies and services generally represent the cost of goods sold and the day-to-day running costs, including maintenance costs, incurred in the normal operations of VGCCC.</t>
  </si>
  <si>
    <t xml:space="preserve"> </t>
  </si>
  <si>
    <t>Transactions</t>
  </si>
  <si>
    <t xml:space="preserve">Transactions are those economic flows that are considered to arise from of policy decisions, usually an interaction between two entities by mutual agreement. They also include flows within an entity such as depreciation where the owner is simultaneously acting as the owner of the depreciating asset and as the consumer of the service provided by the asset. </t>
  </si>
  <si>
    <t>Taxation</t>
  </si>
  <si>
    <t>Taxation is regarded as mutually agreed interactions between the government and taxpayers. Transactions can be in kind (e.g. assets provided/given free of charge or for nominal consideration) or where the final consideration is cash. In simple terms, transactions arise from the policy decisions of the government.</t>
  </si>
  <si>
    <t>Victorian Gambling and Casino Control Commission</t>
  </si>
  <si>
    <t>As at 30 June 2025</t>
  </si>
  <si>
    <t>For the financial year ended 30 June 2025</t>
  </si>
  <si>
    <t>Chris O'Neill APM</t>
  </si>
  <si>
    <t>The Hon. Enver Erdogan, MP</t>
  </si>
  <si>
    <t>Mr Chris O'Neill APM</t>
  </si>
  <si>
    <r>
      <t>Key management personnel</t>
    </r>
    <r>
      <rPr>
        <sz val="10"/>
        <rFont val="Calibri"/>
        <family val="2"/>
      </rPr>
      <t xml:space="preserve"> of VGCCC includes the portfolio minister, the Hon. Melissa Horne, MP, the Hon. Enver Erdogan,MP, VGCCC Chairperson and Commissioners, Chief Executive Officer and the Executive Leadership Team.</t>
    </r>
  </si>
  <si>
    <t>Mr Chris O'Neill APM (Chair)</t>
  </si>
  <si>
    <t xml:space="preserve">Mr Chris O'Neill APM (Commissioner) </t>
  </si>
  <si>
    <r>
      <t>The attached financial statements for VGCCC have been prepared in accordance with Direction 5.2 of the Standing Directions of the Minister for Finance under the</t>
    </r>
    <r>
      <rPr>
        <i/>
        <sz val="10"/>
        <color rgb="FF000000"/>
        <rFont val="Arial"/>
        <family val="2"/>
      </rPr>
      <t xml:space="preserve"> Financial Management Act 1994,</t>
    </r>
    <r>
      <rPr>
        <sz val="10"/>
        <color rgb="FF000000"/>
        <rFont val="Arial"/>
        <family val="2"/>
      </rPr>
      <t xml:space="preserve">applicable Financial Reporting Directions, Australian Accounting Standards including interpretations, and other mandatory professional reporting requirements. </t>
    </r>
  </si>
  <si>
    <t>For the 2024-25 financial year, VGCCC has imposed fines totaling $7.075 million. This includes $4.6 million from Tabcorp Wagering (Vic) Pty Ltd, $0.475 million from various venue operators due to disciplinary actions, and $2.0 million against Crown Melbourne for allowing 242 people who had self-excluded from gambling to place bets at the casino over an 8-month period between October 2023 and May 2024. These fines have been accounted for as income in VGCCC administered accounts in accordance with AASB 1058.</t>
  </si>
  <si>
    <t>Appropriations payments on behalf of the State</t>
  </si>
  <si>
    <t xml:space="preserve">VGCCC signed a 4 year agreement with the Department of Treasury and Finance in December 2021, with the contract period from 1 July 2021 to 31 August 2025. Under the lease terms of this arrangement, VGCCC will be liable to make good the premises. </t>
  </si>
  <si>
    <r>
      <t xml:space="preserve">AASB 2024-2 </t>
    </r>
    <r>
      <rPr>
        <i/>
        <sz val="10"/>
        <color theme="1"/>
        <rFont val="Calibri"/>
        <family val="2"/>
      </rPr>
      <t>Amendments to Australian Accounting Standards - Classification and Measurement of Financial Instruments</t>
    </r>
  </si>
  <si>
    <t>Director, Chief Financial Officer, Finance and Business Services</t>
  </si>
  <si>
    <t>Note: The Independent Auditor's Report from the Victorian Auditor-General's Office (VAGO) is not included in this document. It can be found in the PDF copy of the Annual Report, pages 71-72.</t>
  </si>
  <si>
    <t xml:space="preserve">The Victorian Gambling and Casino Control Commission (VGCCC) has presented its audited general-purpose financial statements for the financial year ended 30 June 2025 in the following structure to provide users with the information about VGCCC's stewardship of resources entrusted to it. </t>
  </si>
  <si>
    <t>COS</t>
  </si>
  <si>
    <t>BS</t>
  </si>
  <si>
    <t>CFS</t>
  </si>
  <si>
    <t>1.1 Basis of preparation</t>
  </si>
  <si>
    <t>4.1.5</t>
  </si>
  <si>
    <t xml:space="preserve">4.1.5 Transactions on behalf of the government	</t>
  </si>
  <si>
    <t>5.1.2</t>
  </si>
  <si>
    <t>5.1.2 Purpose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</si>
</sst>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44" formatCode="_-&quot;$&quot;* #,##0.00_-;\-&quot;$&quot;* #,##0.00_-;_-&quot;$&quot;* &quot;-&quot;??_-;_-@_-"/>
    <numFmt numFmtId="43" formatCode="_-* #,##0.00_-;\-* #,##0.00_-;_-* &quot;-&quot;??_-;_-@_-"/>
    <numFmt numFmtId="164" formatCode="#,##0;\(#,##0\)"/>
    <numFmt numFmtId="165" formatCode="_-* #,##0_-;\-* #,##0_-;_-* &quot;-&quot;??_-;_-@_-"/>
    <numFmt numFmtId="166" formatCode="#,##0,;\(#,##0,\)"/>
    <numFmt numFmtId="167" formatCode="_-* #,##0.0_-;\-* #,##0.0_-;_-* &quot;-&quot;??_-;_-@_-"/>
    <numFmt numFmtId="168" formatCode="0.0"/>
    <numFmt numFmtId="169" formatCode="#,##0.00,;\(#,##0.00,\)"/>
    <numFmt numFmtId="170" formatCode="#,##0.00000000000"/>
    <numFmt numFmtId="171" formatCode="_-* #,##0.00000_-;\-* #,##0.00000_-;_-* &quot;-&quot;??_-;_-@_-"/>
    <numFmt numFmtId="172" formatCode="#;#;\-"/>
    <numFmt numFmtId="173" formatCode="_-&quot;$&quot;* #,##0_-;\-&quot;$&quot;* #,##0_-;_-&quot;$&quot;* &quot;-&quot;??_-;_-@_-"/>
    <numFmt numFmtId="174" formatCode="#,##0.0"/>
    <numFmt numFmtId="175" formatCode="#,##0.00000000"/>
  </numFmts>
  <fonts count="9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color theme="0"/>
      <name val="Calibri"/>
      <family val="2"/>
    </font>
    <font>
      <sz val="10"/>
      <color theme="1"/>
      <name val="Arial"/>
      <family val="2"/>
    </font>
    <font>
      <i/>
      <sz val="10"/>
      <color theme="1"/>
      <name val="Arial"/>
      <family val="2"/>
    </font>
    <font>
      <b/>
      <sz val="16"/>
      <color rgb="FF002060"/>
      <name val="Calibri"/>
      <family val="2"/>
    </font>
    <font>
      <b/>
      <sz val="10"/>
      <color theme="1"/>
      <name val="Arial"/>
      <family val="2"/>
    </font>
    <font>
      <b/>
      <sz val="11"/>
      <color rgb="FF002060"/>
      <name val="Calibri"/>
      <family val="2"/>
      <scheme val="minor"/>
    </font>
    <font>
      <b/>
      <sz val="11"/>
      <color theme="1"/>
      <name val="Arial"/>
      <family val="2"/>
    </font>
    <font>
      <sz val="11"/>
      <color theme="1"/>
      <name val="Arial"/>
      <family val="2"/>
    </font>
    <font>
      <b/>
      <sz val="11"/>
      <color rgb="FF002060"/>
      <name val="Calibri"/>
      <family val="2"/>
    </font>
    <font>
      <sz val="11"/>
      <color theme="0"/>
      <name val="Calibri"/>
      <family val="2"/>
      <scheme val="minor"/>
    </font>
    <font>
      <i/>
      <sz val="11"/>
      <color theme="1"/>
      <name val="Arial"/>
      <family val="2"/>
    </font>
    <font>
      <b/>
      <sz val="16"/>
      <color rgb="FF002060"/>
      <name val="Arial"/>
      <family val="2"/>
    </font>
    <font>
      <i/>
      <sz val="9"/>
      <color theme="1"/>
      <name val="Arial"/>
      <family val="2"/>
    </font>
    <font>
      <b/>
      <sz val="11"/>
      <color rgb="FF002060"/>
      <name val="Arial"/>
      <family val="2"/>
    </font>
    <font>
      <b/>
      <sz val="10"/>
      <color rgb="FF002060"/>
      <name val="Arial"/>
      <family val="2"/>
    </font>
    <font>
      <b/>
      <sz val="10.5"/>
      <color theme="0"/>
      <name val="Arial"/>
      <family val="2"/>
    </font>
    <font>
      <sz val="11"/>
      <name val="Calibri"/>
      <family val="2"/>
      <scheme val="minor"/>
    </font>
    <font>
      <b/>
      <sz val="10"/>
      <name val="Arial"/>
      <family val="2"/>
    </font>
    <font>
      <i/>
      <sz val="9"/>
      <name val="Arial"/>
      <family val="2"/>
    </font>
    <font>
      <b/>
      <sz val="10"/>
      <color theme="0"/>
      <name val="Arial"/>
      <family val="2"/>
    </font>
    <font>
      <sz val="10"/>
      <name val="Arial"/>
      <family val="2"/>
    </font>
    <font>
      <sz val="10"/>
      <color theme="1"/>
      <name val="Calibri"/>
      <family val="2"/>
      <scheme val="minor"/>
    </font>
    <font>
      <sz val="10"/>
      <color rgb="FFFF0000"/>
      <name val="Arial"/>
      <family val="2"/>
    </font>
    <font>
      <sz val="10"/>
      <color rgb="FF000000"/>
      <name val="Arial"/>
      <family val="2"/>
    </font>
    <font>
      <b/>
      <sz val="12"/>
      <color rgb="FF002060"/>
      <name val="Arial"/>
      <family val="2"/>
    </font>
    <font>
      <sz val="10"/>
      <color theme="1"/>
      <name val="Calibri"/>
      <family val="2"/>
    </font>
    <font>
      <b/>
      <sz val="12"/>
      <color theme="1"/>
      <name val="Arial"/>
      <family val="2"/>
    </font>
    <font>
      <b/>
      <sz val="12"/>
      <color rgb="FF002060"/>
      <name val="Calibri"/>
      <family val="2"/>
      <scheme val="minor"/>
    </font>
    <font>
      <i/>
      <sz val="10"/>
      <name val="Arial"/>
      <family val="2"/>
    </font>
    <font>
      <u/>
      <sz val="10"/>
      <color theme="1"/>
      <name val="Arial"/>
      <family val="2"/>
    </font>
    <font>
      <sz val="10"/>
      <color theme="0"/>
      <name val="Calibri"/>
      <family val="2"/>
      <scheme val="minor"/>
    </font>
    <font>
      <b/>
      <sz val="11"/>
      <color theme="0"/>
      <name val="Calibri"/>
      <family val="2"/>
      <scheme val="minor"/>
    </font>
    <font>
      <i/>
      <sz val="11"/>
      <name val="Calibri"/>
      <family val="2"/>
      <scheme val="minor"/>
    </font>
    <font>
      <i/>
      <sz val="11"/>
      <color theme="1"/>
      <name val="Calibri"/>
      <family val="2"/>
      <scheme val="minor"/>
    </font>
    <font>
      <sz val="10"/>
      <color rgb="FF002060"/>
      <name val="Arial"/>
      <family val="2"/>
    </font>
    <font>
      <b/>
      <sz val="8"/>
      <color theme="0"/>
      <name val="Arial"/>
      <family val="2"/>
    </font>
    <font>
      <b/>
      <sz val="11"/>
      <color theme="4" tint="-0.499984740745262"/>
      <name val="Calibri"/>
      <family val="2"/>
      <scheme val="minor"/>
    </font>
    <font>
      <b/>
      <sz val="12"/>
      <color theme="4" tint="-0.499984740745262"/>
      <name val="Arial"/>
      <family val="2"/>
    </font>
    <font>
      <sz val="12"/>
      <name val="Marlett"/>
      <charset val="2"/>
    </font>
    <font>
      <sz val="12"/>
      <color theme="1"/>
      <name val="Arial"/>
      <family val="2"/>
    </font>
    <font>
      <sz val="8"/>
      <name val="Calibri"/>
      <family val="2"/>
      <scheme val="minor"/>
    </font>
    <font>
      <i/>
      <sz val="10"/>
      <color rgb="FF000000"/>
      <name val="Arial"/>
      <family val="2"/>
    </font>
    <font>
      <b/>
      <u/>
      <sz val="11"/>
      <color theme="1"/>
      <name val="Calibri"/>
      <family val="2"/>
      <scheme val="minor"/>
    </font>
    <font>
      <sz val="11"/>
      <name val="Symbol"/>
      <family val="1"/>
      <charset val="2"/>
    </font>
    <font>
      <b/>
      <sz val="10"/>
      <color theme="0"/>
      <name val="Calibri"/>
      <family val="2"/>
    </font>
    <font>
      <vertAlign val="superscript"/>
      <sz val="10"/>
      <color theme="1"/>
      <name val="Calibri"/>
      <family val="2"/>
    </font>
    <font>
      <sz val="10"/>
      <color theme="0"/>
      <name val="Calibri"/>
      <family val="2"/>
    </font>
    <font>
      <b/>
      <sz val="11"/>
      <color theme="0"/>
      <name val="Calibri"/>
      <family val="2"/>
    </font>
    <font>
      <sz val="11"/>
      <name val="Calibri"/>
      <family val="2"/>
    </font>
    <font>
      <sz val="10"/>
      <color indexed="8"/>
      <name val="Arial"/>
      <family val="2"/>
    </font>
    <font>
      <sz val="11"/>
      <color rgb="FFFF0000"/>
      <name val="Calibri"/>
      <family val="2"/>
      <scheme val="minor"/>
    </font>
    <font>
      <b/>
      <sz val="12"/>
      <name val="Arial"/>
      <family val="2"/>
    </font>
    <font>
      <i/>
      <sz val="11"/>
      <color theme="0"/>
      <name val="Calibri"/>
      <family val="2"/>
      <scheme val="minor"/>
    </font>
    <font>
      <sz val="10"/>
      <name val="Calibri"/>
      <family val="2"/>
    </font>
    <font>
      <b/>
      <sz val="10"/>
      <color theme="1"/>
      <name val="Calibri"/>
      <family val="2"/>
    </font>
    <font>
      <b/>
      <sz val="20"/>
      <color theme="4" tint="-0.499984740745262"/>
      <name val="Arial"/>
      <family val="2"/>
    </font>
    <font>
      <b/>
      <sz val="16"/>
      <color theme="4" tint="-0.499984740745262"/>
      <name val="Arial"/>
      <family val="2"/>
    </font>
    <font>
      <b/>
      <sz val="11"/>
      <color theme="4" tint="-0.499984740745262"/>
      <name val="Calibri"/>
      <family val="2"/>
    </font>
    <font>
      <b/>
      <sz val="10"/>
      <color rgb="FFFFFFFF"/>
      <name val="Calibri"/>
      <family val="2"/>
    </font>
    <font>
      <sz val="10"/>
      <color rgb="FF000000"/>
      <name val="Calibri"/>
      <family val="2"/>
    </font>
    <font>
      <i/>
      <sz val="10"/>
      <color theme="1"/>
      <name val="Calibri"/>
      <family val="2"/>
    </font>
    <font>
      <b/>
      <i/>
      <sz val="10"/>
      <color theme="1"/>
      <name val="Calibri"/>
      <family val="2"/>
    </font>
    <font>
      <i/>
      <sz val="10"/>
      <name val="Calibri"/>
      <family val="2"/>
    </font>
    <font>
      <b/>
      <sz val="10"/>
      <name val="Calibri"/>
      <family val="2"/>
    </font>
    <font>
      <b/>
      <sz val="10"/>
      <color rgb="FF002060"/>
      <name val="Calibri"/>
      <family val="2"/>
    </font>
    <font>
      <i/>
      <sz val="9"/>
      <color theme="1"/>
      <name val="Calibri"/>
      <family val="2"/>
    </font>
    <font>
      <vertAlign val="superscript"/>
      <sz val="10"/>
      <color rgb="FF000000"/>
      <name val="Calibri"/>
      <family val="2"/>
    </font>
    <font>
      <i/>
      <sz val="11"/>
      <color theme="1"/>
      <name val="Calibri"/>
      <family val="2"/>
    </font>
    <font>
      <sz val="10"/>
      <color rgb="FFFF0000"/>
      <name val="Calibri"/>
      <family val="2"/>
    </font>
    <font>
      <sz val="10"/>
      <color rgb="FF424242"/>
      <name val="Segoe UI"/>
      <family val="2"/>
    </font>
    <font>
      <sz val="11"/>
      <color rgb="FFC00000"/>
      <name val="Calibri"/>
      <family val="2"/>
      <scheme val="minor"/>
    </font>
    <font>
      <sz val="10"/>
      <color rgb="FF424242"/>
      <name val="Inherit"/>
    </font>
    <font>
      <sz val="10"/>
      <color rgb="FF424242"/>
      <name val="Calibri"/>
      <family val="2"/>
    </font>
    <font>
      <i/>
      <sz val="10"/>
      <color theme="1"/>
      <name val="Calibri"/>
      <family val="2"/>
      <scheme val="minor"/>
    </font>
    <font>
      <b/>
      <sz val="10"/>
      <color theme="3" tint="-0.499984740745262"/>
      <name val="Arial"/>
      <family val="2"/>
    </font>
    <font>
      <b/>
      <sz val="10"/>
      <color theme="3" tint="-0.499984740745262"/>
      <name val="Calibri"/>
      <family val="2"/>
    </font>
    <font>
      <b/>
      <sz val="10.5"/>
      <color theme="3" tint="-0.499984740745262"/>
      <name val="Arial"/>
      <family val="2"/>
    </font>
    <font>
      <sz val="10"/>
      <color theme="3" tint="-0.499984740745262"/>
      <name val="Calibri"/>
      <family val="2"/>
    </font>
    <font>
      <b/>
      <sz val="10"/>
      <color rgb="FF2A2A2A"/>
      <name val="Calibri"/>
      <family val="2"/>
    </font>
    <font>
      <sz val="11"/>
      <color theme="2" tint="-0.499984740745262"/>
      <name val="Calibri"/>
      <family val="2"/>
      <scheme val="minor"/>
    </font>
    <font>
      <b/>
      <sz val="11"/>
      <color theme="2" tint="-0.499984740745262"/>
      <name val="Calibri"/>
      <family val="2"/>
      <scheme val="minor"/>
    </font>
    <font>
      <i/>
      <sz val="9"/>
      <color theme="2" tint="-0.499984740745262"/>
      <name val="Arial"/>
      <family val="2"/>
    </font>
    <font>
      <i/>
      <sz val="9"/>
      <color theme="2" tint="-0.499984740745262"/>
      <name val="Calibri"/>
      <family val="2"/>
    </font>
    <font>
      <u/>
      <sz val="11"/>
      <color theme="10"/>
      <name val="Calibri"/>
      <family val="2"/>
      <scheme val="minor"/>
    </font>
    <font>
      <sz val="10"/>
      <color theme="3" tint="-0.499984740745262"/>
      <name val="Arial"/>
      <family val="2"/>
    </font>
    <font>
      <b/>
      <u/>
      <sz val="10"/>
      <color theme="3" tint="-0.499984740745262"/>
      <name val="Arial"/>
      <family val="2"/>
    </font>
    <font>
      <u/>
      <sz val="10"/>
      <color theme="3" tint="-0.499984740745262"/>
      <name val="Arial"/>
      <family val="2"/>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2"/>
        <bgColor indexed="64"/>
      </patternFill>
    </fill>
    <fill>
      <patternFill patternType="solid">
        <fgColor rgb="FF57A992"/>
        <bgColor indexed="64"/>
      </patternFill>
    </fill>
    <fill>
      <patternFill patternType="solid">
        <fgColor rgb="FF57A992"/>
        <bgColor rgb="FF000000"/>
      </patternFill>
    </fill>
  </fills>
  <borders count="21">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bottom style="thin">
        <color theme="4" tint="-0.24994659260841701"/>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4" tint="0.39994506668294322"/>
      </left>
      <right style="thin">
        <color theme="4" tint="0.39994506668294322"/>
      </right>
      <top style="dotted">
        <color theme="4" tint="0.39994506668294322"/>
      </top>
      <bottom style="dotted">
        <color theme="4" tint="0.39994506668294322"/>
      </bottom>
      <diagonal/>
    </border>
    <border>
      <left/>
      <right/>
      <top style="thin">
        <color rgb="FF000000"/>
      </top>
      <bottom style="medium">
        <color rgb="FF000000"/>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24" fillId="0" borderId="0"/>
    <xf numFmtId="44" fontId="24" fillId="0" borderId="0" applyFont="0" applyFill="0" applyBorder="0" applyAlignment="0" applyProtection="0"/>
    <xf numFmtId="43" fontId="24" fillId="0" borderId="0" applyFont="0" applyFill="0" applyBorder="0" applyAlignment="0" applyProtection="0"/>
    <xf numFmtId="0" fontId="24" fillId="0" borderId="0"/>
    <xf numFmtId="0" fontId="1" fillId="0" borderId="0"/>
    <xf numFmtId="0" fontId="53" fillId="0" borderId="0">
      <alignment vertical="top"/>
    </xf>
    <xf numFmtId="44" fontId="1" fillId="0" borderId="0" applyFont="0" applyFill="0" applyBorder="0" applyAlignment="0" applyProtection="0"/>
    <xf numFmtId="0" fontId="87" fillId="0" borderId="0" applyNumberFormat="0" applyFill="0" applyBorder="0" applyAlignment="0" applyProtection="0"/>
  </cellStyleXfs>
  <cellXfs count="686">
    <xf numFmtId="0" fontId="0" fillId="0" borderId="0" xfId="0"/>
    <xf numFmtId="0" fontId="2" fillId="0" borderId="0" xfId="0" applyFont="1"/>
    <xf numFmtId="0" fontId="3" fillId="0" borderId="0" xfId="0" applyFont="1"/>
    <xf numFmtId="0" fontId="3" fillId="0" borderId="0" xfId="0" applyFont="1" applyAlignment="1">
      <alignment vertical="center" wrapText="1"/>
    </xf>
    <xf numFmtId="0" fontId="0" fillId="0" borderId="0" xfId="0" applyAlignment="1">
      <alignment horizontal="left"/>
    </xf>
    <xf numFmtId="0" fontId="5" fillId="0" borderId="0" xfId="0" applyFont="1"/>
    <xf numFmtId="0" fontId="5" fillId="0" borderId="0" xfId="0" applyFont="1" applyAlignment="1">
      <alignment wrapText="1"/>
    </xf>
    <xf numFmtId="0" fontId="7" fillId="0" borderId="0" xfId="0" applyFont="1"/>
    <xf numFmtId="0" fontId="9" fillId="0" borderId="0" xfId="0" applyFont="1"/>
    <xf numFmtId="0" fontId="10" fillId="0" borderId="0" xfId="0" applyFont="1" applyAlignment="1">
      <alignment horizontal="justify" vertical="center" wrapText="1"/>
    </xf>
    <xf numFmtId="0" fontId="11" fillId="0" borderId="0" xfId="0" applyFont="1" applyAlignment="1">
      <alignment horizontal="right"/>
    </xf>
    <xf numFmtId="0" fontId="0" fillId="0" borderId="0" xfId="0" applyAlignment="1">
      <alignment wrapText="1"/>
    </xf>
    <xf numFmtId="0" fontId="12" fillId="0" borderId="0" xfId="0" applyFont="1"/>
    <xf numFmtId="0" fontId="5" fillId="0" borderId="0" xfId="0" applyFont="1" applyAlignment="1">
      <alignment vertical="center"/>
    </xf>
    <xf numFmtId="0" fontId="11" fillId="0" borderId="0" xfId="0" applyFont="1" applyAlignment="1">
      <alignment horizontal="justify" vertical="center"/>
    </xf>
    <xf numFmtId="0" fontId="8" fillId="0" borderId="0" xfId="0" applyFont="1" applyAlignment="1">
      <alignment vertical="center"/>
    </xf>
    <xf numFmtId="0" fontId="5" fillId="0" borderId="0" xfId="0" applyFont="1" applyAlignment="1">
      <alignment vertical="center" wrapText="1"/>
    </xf>
    <xf numFmtId="0" fontId="11" fillId="0" borderId="0" xfId="0" applyFont="1"/>
    <xf numFmtId="0" fontId="11" fillId="0" borderId="0" xfId="0" applyFont="1" applyAlignment="1">
      <alignment vertical="center"/>
    </xf>
    <xf numFmtId="0" fontId="14" fillId="0" borderId="0" xfId="0" applyFont="1" applyAlignment="1">
      <alignment vertical="center"/>
    </xf>
    <xf numFmtId="0" fontId="15" fillId="0" borderId="0" xfId="0" applyFont="1"/>
    <xf numFmtId="0" fontId="11" fillId="0" borderId="0" xfId="0" applyFont="1" applyAlignment="1">
      <alignment horizontal="right" vertical="center"/>
    </xf>
    <xf numFmtId="0" fontId="0" fillId="0" borderId="0" xfId="0" applyAlignment="1">
      <alignment horizontal="right"/>
    </xf>
    <xf numFmtId="0" fontId="10" fillId="0" borderId="0" xfId="0" applyFont="1" applyAlignment="1">
      <alignment horizontal="justify" vertical="center"/>
    </xf>
    <xf numFmtId="0" fontId="16" fillId="0" borderId="0" xfId="0" applyFont="1" applyAlignment="1">
      <alignment horizontal="left" vertical="top"/>
    </xf>
    <xf numFmtId="165" fontId="10" fillId="0" borderId="0" xfId="0" applyNumberFormat="1" applyFont="1" applyAlignment="1">
      <alignment horizontal="right" vertical="center" wrapText="1"/>
    </xf>
    <xf numFmtId="0" fontId="10" fillId="0" borderId="0" xfId="0" applyFont="1" applyAlignment="1">
      <alignment vertical="center" wrapText="1"/>
    </xf>
    <xf numFmtId="0" fontId="16" fillId="0" borderId="0" xfId="0" applyFont="1"/>
    <xf numFmtId="0" fontId="18" fillId="0" borderId="0" xfId="0" applyFont="1" applyAlignment="1">
      <alignment vertical="center"/>
    </xf>
    <xf numFmtId="166" fontId="11" fillId="0" borderId="0" xfId="0" applyNumberFormat="1" applyFont="1" applyAlignment="1">
      <alignment horizontal="right"/>
    </xf>
    <xf numFmtId="164" fontId="10" fillId="0" borderId="0" xfId="1" applyNumberFormat="1" applyFont="1" applyBorder="1" applyAlignment="1">
      <alignment horizontal="right" vertical="center" wrapText="1"/>
    </xf>
    <xf numFmtId="0" fontId="16" fillId="0" borderId="0" xfId="0" applyFont="1" applyAlignment="1">
      <alignment vertical="top" wrapText="1"/>
    </xf>
    <xf numFmtId="0" fontId="20" fillId="0" borderId="0" xfId="0" applyFont="1"/>
    <xf numFmtId="164" fontId="0" fillId="0" borderId="0" xfId="0" applyNumberFormat="1" applyAlignment="1">
      <alignment horizontal="right"/>
    </xf>
    <xf numFmtId="164" fontId="20" fillId="0" borderId="0" xfId="0" applyNumberFormat="1" applyFont="1"/>
    <xf numFmtId="0" fontId="16" fillId="0" borderId="0" xfId="0" applyFont="1" applyAlignment="1">
      <alignment vertical="top"/>
    </xf>
    <xf numFmtId="3" fontId="8" fillId="0" borderId="0" xfId="0" applyNumberFormat="1" applyFont="1" applyAlignment="1">
      <alignment horizontal="right" vertical="center" wrapText="1"/>
    </xf>
    <xf numFmtId="3" fontId="21" fillId="0" borderId="0" xfId="0" applyNumberFormat="1" applyFont="1" applyAlignment="1">
      <alignment horizontal="right" vertical="center" wrapText="1"/>
    </xf>
    <xf numFmtId="0" fontId="21" fillId="0" borderId="0" xfId="0" applyFont="1" applyAlignment="1">
      <alignment horizontal="right" vertical="center" wrapText="1"/>
    </xf>
    <xf numFmtId="0" fontId="8" fillId="0" borderId="0" xfId="0" applyFont="1" applyAlignment="1">
      <alignment horizontal="justify" vertical="center" wrapText="1"/>
    </xf>
    <xf numFmtId="0" fontId="8" fillId="0" borderId="0" xfId="0" applyFont="1" applyAlignment="1">
      <alignment horizontal="left" vertical="center" wrapText="1"/>
    </xf>
    <xf numFmtId="0" fontId="8" fillId="0" borderId="0" xfId="0" applyFont="1" applyAlignment="1">
      <alignment horizontal="right" vertical="center" wrapText="1"/>
    </xf>
    <xf numFmtId="0" fontId="8" fillId="0" borderId="0" xfId="0" applyFont="1"/>
    <xf numFmtId="0" fontId="5" fillId="0" borderId="0" xfId="0" applyFont="1" applyAlignment="1">
      <alignment horizontal="justify" vertical="center"/>
    </xf>
    <xf numFmtId="0" fontId="25" fillId="0" borderId="0" xfId="0" applyFont="1"/>
    <xf numFmtId="0" fontId="25" fillId="0" borderId="0" xfId="0" applyFont="1" applyAlignment="1">
      <alignment horizontal="right"/>
    </xf>
    <xf numFmtId="0" fontId="5" fillId="0" borderId="0" xfId="0" applyFont="1" applyAlignment="1">
      <alignment horizontal="left" vertical="center" wrapText="1"/>
    </xf>
    <xf numFmtId="0" fontId="5" fillId="0" borderId="1" xfId="0" applyFont="1" applyBorder="1"/>
    <xf numFmtId="0" fontId="5" fillId="0" borderId="0" xfId="0" applyFont="1" applyAlignment="1">
      <alignment vertical="top"/>
    </xf>
    <xf numFmtId="0" fontId="28" fillId="0" borderId="0" xfId="0" applyFont="1" applyAlignment="1">
      <alignment wrapText="1"/>
    </xf>
    <xf numFmtId="0" fontId="29" fillId="0" borderId="0" xfId="0" applyFont="1"/>
    <xf numFmtId="0" fontId="5" fillId="0" borderId="0" xfId="0" applyFont="1" applyAlignment="1">
      <alignment horizontal="left" vertical="center" indent="5"/>
    </xf>
    <xf numFmtId="0" fontId="28" fillId="0" borderId="0" xfId="0" applyFont="1"/>
    <xf numFmtId="0" fontId="28" fillId="0" borderId="0" xfId="0" applyFont="1" applyAlignment="1">
      <alignment vertical="center"/>
    </xf>
    <xf numFmtId="0" fontId="18" fillId="0" borderId="0" xfId="0" applyFont="1"/>
    <xf numFmtId="166" fontId="8" fillId="0" borderId="0" xfId="1" applyNumberFormat="1" applyFont="1" applyFill="1" applyAlignment="1">
      <alignment horizontal="right" vertical="center" wrapText="1"/>
    </xf>
    <xf numFmtId="166" fontId="5" fillId="0" borderId="0" xfId="0" applyNumberFormat="1" applyFont="1" applyAlignment="1">
      <alignment vertical="center" wrapText="1"/>
    </xf>
    <xf numFmtId="166" fontId="8" fillId="0" borderId="0" xfId="0" applyNumberFormat="1" applyFont="1" applyAlignment="1">
      <alignment horizontal="right" vertical="center" wrapText="1"/>
    </xf>
    <xf numFmtId="0" fontId="31" fillId="0" borderId="0" xfId="0" applyFont="1"/>
    <xf numFmtId="4" fontId="0" fillId="0" borderId="0" xfId="0" applyNumberFormat="1"/>
    <xf numFmtId="0" fontId="30" fillId="0" borderId="0" xfId="0" applyFont="1"/>
    <xf numFmtId="2" fontId="8" fillId="0" borderId="0" xfId="0" applyNumberFormat="1" applyFont="1" applyAlignment="1">
      <alignment horizontal="right" vertical="center" wrapText="1"/>
    </xf>
    <xf numFmtId="0" fontId="5" fillId="0" borderId="0" xfId="0" applyFont="1" applyAlignment="1">
      <alignment vertical="top" wrapText="1"/>
    </xf>
    <xf numFmtId="0" fontId="0" fillId="0" borderId="0" xfId="0" applyAlignment="1">
      <alignment horizontal="left" vertical="top"/>
    </xf>
    <xf numFmtId="0" fontId="22" fillId="0" borderId="0" xfId="0" applyFont="1" applyAlignment="1">
      <alignment horizontal="left" vertical="top" wrapText="1"/>
    </xf>
    <xf numFmtId="0" fontId="5" fillId="0" borderId="0" xfId="0" applyFont="1" applyAlignment="1">
      <alignment horizontal="right"/>
    </xf>
    <xf numFmtId="0" fontId="24" fillId="0" borderId="0" xfId="0" applyFont="1"/>
    <xf numFmtId="43" fontId="0" fillId="0" borderId="0" xfId="0" applyNumberFormat="1"/>
    <xf numFmtId="43" fontId="0" fillId="0" borderId="0" xfId="1" applyFont="1"/>
    <xf numFmtId="164" fontId="0" fillId="0" borderId="0" xfId="0" applyNumberFormat="1"/>
    <xf numFmtId="3" fontId="0" fillId="0" borderId="0" xfId="0" applyNumberFormat="1"/>
    <xf numFmtId="165" fontId="0" fillId="0" borderId="0" xfId="0" applyNumberFormat="1"/>
    <xf numFmtId="166" fontId="0" fillId="0" borderId="0" xfId="0" applyNumberFormat="1"/>
    <xf numFmtId="2" fontId="0" fillId="0" borderId="0" xfId="1" applyNumberFormat="1" applyFont="1"/>
    <xf numFmtId="0" fontId="0" fillId="0" borderId="0" xfId="0" quotePrefix="1"/>
    <xf numFmtId="169" fontId="0" fillId="0" borderId="0" xfId="0" applyNumberFormat="1"/>
    <xf numFmtId="165" fontId="5" fillId="0" borderId="0" xfId="1" applyNumberFormat="1" applyFont="1"/>
    <xf numFmtId="3" fontId="8" fillId="0" borderId="0" xfId="1" applyNumberFormat="1" applyFont="1" applyFill="1" applyBorder="1" applyAlignment="1">
      <alignment horizontal="right" vertical="center" wrapText="1"/>
    </xf>
    <xf numFmtId="165" fontId="0" fillId="0" borderId="0" xfId="1" applyNumberFormat="1" applyFont="1"/>
    <xf numFmtId="170" fontId="0" fillId="0" borderId="0" xfId="0" applyNumberFormat="1"/>
    <xf numFmtId="0" fontId="25" fillId="0" borderId="17" xfId="0" applyFont="1" applyBorder="1"/>
    <xf numFmtId="171" fontId="0" fillId="0" borderId="0" xfId="0" applyNumberFormat="1"/>
    <xf numFmtId="0" fontId="37" fillId="0" borderId="0" xfId="0" applyFont="1" applyAlignment="1">
      <alignment wrapText="1"/>
    </xf>
    <xf numFmtId="0" fontId="36" fillId="0" borderId="0" xfId="0" applyFont="1"/>
    <xf numFmtId="0" fontId="24" fillId="0" borderId="0" xfId="0" applyFont="1" applyAlignment="1">
      <alignment horizontal="left" vertical="top" wrapText="1"/>
    </xf>
    <xf numFmtId="0" fontId="24" fillId="0" borderId="0" xfId="0" applyFont="1" applyAlignment="1">
      <alignment vertical="top" wrapText="1"/>
    </xf>
    <xf numFmtId="0" fontId="0" fillId="0" borderId="0" xfId="0" applyAlignment="1">
      <alignment vertical="top"/>
    </xf>
    <xf numFmtId="0" fontId="22" fillId="0" borderId="0" xfId="0" applyFont="1" applyAlignment="1">
      <alignment vertical="top" wrapText="1"/>
    </xf>
    <xf numFmtId="0" fontId="28" fillId="0" borderId="0" xfId="0" applyFont="1" applyAlignment="1">
      <alignment vertical="top"/>
    </xf>
    <xf numFmtId="0" fontId="24" fillId="0" borderId="0" xfId="0" applyFont="1" applyAlignment="1">
      <alignment horizontal="left" vertical="center"/>
    </xf>
    <xf numFmtId="0" fontId="37" fillId="0" borderId="0" xfId="0" applyFont="1" applyAlignment="1">
      <alignment vertical="top"/>
    </xf>
    <xf numFmtId="0" fontId="42" fillId="0" borderId="0" xfId="6" applyFont="1" applyAlignment="1">
      <alignment horizontal="center" vertical="top"/>
    </xf>
    <xf numFmtId="0" fontId="16" fillId="0" borderId="0" xfId="0" applyFont="1" applyAlignment="1">
      <alignment horizontal="left" vertical="top" wrapText="1"/>
    </xf>
    <xf numFmtId="0" fontId="0" fillId="0" borderId="0" xfId="0" quotePrefix="1" applyAlignment="1">
      <alignment horizontal="center"/>
    </xf>
    <xf numFmtId="0" fontId="24" fillId="0" borderId="0" xfId="0" applyFont="1" applyAlignment="1">
      <alignment horizontal="left"/>
    </xf>
    <xf numFmtId="43" fontId="25" fillId="0" borderId="0" xfId="1" applyFont="1" applyFill="1" applyBorder="1"/>
    <xf numFmtId="0" fontId="46" fillId="0" borderId="0" xfId="0" applyFont="1" applyAlignment="1">
      <alignment vertical="top"/>
    </xf>
    <xf numFmtId="0" fontId="27" fillId="0" borderId="0" xfId="0" applyFont="1" applyAlignment="1">
      <alignment wrapText="1"/>
    </xf>
    <xf numFmtId="0" fontId="47" fillId="0" borderId="0" xfId="0" applyFont="1" applyAlignment="1">
      <alignment vertical="top"/>
    </xf>
    <xf numFmtId="0" fontId="20" fillId="0" borderId="0" xfId="0" applyFont="1" applyAlignment="1">
      <alignment vertical="top"/>
    </xf>
    <xf numFmtId="0" fontId="38" fillId="0" borderId="0" xfId="0" applyFont="1" applyAlignment="1">
      <alignment horizontal="left" wrapText="1"/>
    </xf>
    <xf numFmtId="0" fontId="29" fillId="0" borderId="1" xfId="0" applyFont="1" applyBorder="1" applyAlignment="1">
      <alignment vertical="center" wrapText="1"/>
    </xf>
    <xf numFmtId="0" fontId="29" fillId="0" borderId="0" xfId="0" applyFont="1" applyAlignment="1">
      <alignment vertical="center" wrapText="1"/>
    </xf>
    <xf numFmtId="0" fontId="29" fillId="0" borderId="0" xfId="0" applyFont="1" applyAlignment="1">
      <alignment horizontal="justify" vertical="center" wrapText="1"/>
    </xf>
    <xf numFmtId="0" fontId="35" fillId="3" borderId="0" xfId="0" applyFont="1" applyFill="1"/>
    <xf numFmtId="43" fontId="2" fillId="0" borderId="0" xfId="0" applyNumberFormat="1" applyFont="1"/>
    <xf numFmtId="0" fontId="29" fillId="0" borderId="0" xfId="0" applyFont="1" applyAlignment="1">
      <alignment horizontal="justify" vertical="center"/>
    </xf>
    <xf numFmtId="43" fontId="29" fillId="0" borderId="0" xfId="1" applyFont="1"/>
    <xf numFmtId="0" fontId="52" fillId="0" borderId="0" xfId="0" applyFont="1"/>
    <xf numFmtId="0" fontId="35" fillId="0" borderId="0" xfId="0" applyFont="1"/>
    <xf numFmtId="0" fontId="42" fillId="0" borderId="0" xfId="6" applyFont="1" applyAlignment="1">
      <alignment horizontal="center" vertical="center"/>
    </xf>
    <xf numFmtId="0" fontId="21" fillId="0" borderId="0" xfId="0" applyFont="1" applyAlignment="1">
      <alignment horizontal="left"/>
    </xf>
    <xf numFmtId="0" fontId="2" fillId="4" borderId="0" xfId="0" applyFont="1" applyFill="1"/>
    <xf numFmtId="0" fontId="2" fillId="4" borderId="0" xfId="0" applyFont="1" applyFill="1" applyAlignment="1">
      <alignment horizontal="right"/>
    </xf>
    <xf numFmtId="173" fontId="0" fillId="0" borderId="0" xfId="9" applyNumberFormat="1" applyFont="1" applyBorder="1"/>
    <xf numFmtId="173" fontId="0" fillId="0" borderId="0" xfId="9" applyNumberFormat="1" applyFont="1" applyBorder="1" applyAlignment="1">
      <alignment horizontal="right"/>
    </xf>
    <xf numFmtId="0" fontId="16" fillId="0" borderId="0" xfId="0" applyFont="1" applyAlignment="1">
      <alignment horizontal="left"/>
    </xf>
    <xf numFmtId="0" fontId="15" fillId="0" borderId="0" xfId="0" applyFont="1" applyAlignment="1">
      <alignment vertical="center"/>
    </xf>
    <xf numFmtId="0" fontId="28" fillId="0" borderId="0" xfId="0" applyFont="1" applyAlignment="1">
      <alignment horizontal="left" vertical="center"/>
    </xf>
    <xf numFmtId="0" fontId="56" fillId="0" borderId="0" xfId="0" applyFont="1" applyAlignment="1">
      <alignment vertical="top"/>
    </xf>
    <xf numFmtId="0" fontId="16" fillId="2" borderId="0" xfId="0" applyFont="1" applyFill="1" applyAlignment="1">
      <alignment vertical="center" wrapText="1"/>
    </xf>
    <xf numFmtId="0" fontId="0" fillId="2" borderId="0" xfId="0" applyFill="1" applyAlignment="1">
      <alignment vertical="center" wrapText="1"/>
    </xf>
    <xf numFmtId="9" fontId="0" fillId="0" borderId="0" xfId="2" applyFont="1"/>
    <xf numFmtId="10" fontId="0" fillId="0" borderId="0" xfId="2" applyNumberFormat="1" applyFont="1"/>
    <xf numFmtId="0" fontId="6" fillId="0" borderId="0" xfId="0" applyFont="1" applyAlignment="1">
      <alignment wrapText="1"/>
    </xf>
    <xf numFmtId="0" fontId="50" fillId="6" borderId="2" xfId="0" applyFont="1" applyFill="1" applyBorder="1" applyAlignment="1">
      <alignment horizontal="justify" vertical="center" wrapText="1"/>
    </xf>
    <xf numFmtId="0" fontId="48" fillId="6" borderId="2" xfId="0" applyFont="1" applyFill="1" applyBorder="1" applyAlignment="1">
      <alignment horizontal="center" vertical="center" wrapText="1"/>
    </xf>
    <xf numFmtId="0" fontId="50" fillId="6" borderId="1" xfId="0" applyFont="1" applyFill="1" applyBorder="1" applyAlignment="1">
      <alignment horizontal="justify" vertical="center" wrapText="1"/>
    </xf>
    <xf numFmtId="0" fontId="48" fillId="6" borderId="1" xfId="0" applyFont="1" applyFill="1" applyBorder="1" applyAlignment="1">
      <alignment horizontal="right" vertical="center" wrapText="1"/>
    </xf>
    <xf numFmtId="0" fontId="48" fillId="6" borderId="1" xfId="0" applyFont="1" applyFill="1" applyBorder="1" applyAlignment="1">
      <alignment horizontal="center" vertical="center" wrapText="1"/>
    </xf>
    <xf numFmtId="0" fontId="58" fillId="0" borderId="0" xfId="0" applyFont="1" applyAlignment="1">
      <alignment horizontal="justify" vertical="center" wrapText="1"/>
    </xf>
    <xf numFmtId="0" fontId="29" fillId="0" borderId="0" xfId="0" applyFont="1" applyAlignment="1">
      <alignment horizontal="right" vertical="center" wrapText="1"/>
    </xf>
    <xf numFmtId="165" fontId="29" fillId="0" borderId="0" xfId="1" applyNumberFormat="1" applyFont="1"/>
    <xf numFmtId="164" fontId="29" fillId="0" borderId="0" xfId="0" applyNumberFormat="1" applyFont="1" applyAlignment="1">
      <alignment horizontal="right" vertical="center" wrapText="1"/>
    </xf>
    <xf numFmtId="0" fontId="48" fillId="6" borderId="3" xfId="0" applyFont="1" applyFill="1" applyBorder="1" applyAlignment="1">
      <alignment horizontal="justify" vertical="center" wrapText="1"/>
    </xf>
    <xf numFmtId="0" fontId="50" fillId="6" borderId="3" xfId="0" applyFont="1" applyFill="1" applyBorder="1" applyAlignment="1">
      <alignment horizontal="right" vertical="center" wrapText="1"/>
    </xf>
    <xf numFmtId="164" fontId="58" fillId="0" borderId="0" xfId="0" applyNumberFormat="1" applyFont="1" applyAlignment="1">
      <alignment horizontal="right" vertical="center" wrapText="1"/>
    </xf>
    <xf numFmtId="164" fontId="29" fillId="0" borderId="0" xfId="1" applyNumberFormat="1" applyFont="1"/>
    <xf numFmtId="0" fontId="29" fillId="0" borderId="1" xfId="0" quotePrefix="1" applyFont="1" applyBorder="1" applyAlignment="1">
      <alignment horizontal="right" vertical="center" wrapText="1"/>
    </xf>
    <xf numFmtId="164" fontId="29" fillId="0" borderId="1" xfId="0" applyNumberFormat="1" applyFont="1" applyBorder="1" applyAlignment="1">
      <alignment horizontal="right" vertical="center" wrapText="1"/>
    </xf>
    <xf numFmtId="0" fontId="50" fillId="6" borderId="0" xfId="0" applyFont="1" applyFill="1"/>
    <xf numFmtId="0" fontId="48" fillId="6" borderId="4" xfId="0" applyFont="1" applyFill="1" applyBorder="1" applyAlignment="1">
      <alignment horizontal="justify" vertical="center" wrapText="1"/>
    </xf>
    <xf numFmtId="0" fontId="50" fillId="6" borderId="4" xfId="0" applyFont="1" applyFill="1" applyBorder="1"/>
    <xf numFmtId="0" fontId="50" fillId="6" borderId="3" xfId="0" applyFont="1" applyFill="1" applyBorder="1"/>
    <xf numFmtId="0" fontId="59" fillId="0" borderId="0" xfId="0" applyFont="1"/>
    <xf numFmtId="0" fontId="60" fillId="0" borderId="0" xfId="0" applyFont="1"/>
    <xf numFmtId="0" fontId="61" fillId="0" borderId="0" xfId="0" applyFont="1"/>
    <xf numFmtId="0" fontId="23" fillId="6" borderId="0" xfId="0" applyFont="1" applyFill="1" applyAlignment="1">
      <alignment vertical="center" wrapText="1"/>
    </xf>
    <xf numFmtId="0" fontId="62" fillId="7" borderId="1" xfId="0" applyFont="1" applyFill="1" applyBorder="1" applyAlignment="1">
      <alignment horizontal="right" vertical="center" wrapText="1"/>
    </xf>
    <xf numFmtId="0" fontId="58" fillId="0" borderId="0" xfId="0" applyFont="1" applyAlignment="1">
      <alignment horizontal="left" vertical="center" wrapText="1"/>
    </xf>
    <xf numFmtId="0" fontId="63" fillId="0" borderId="0" xfId="0" applyFont="1" applyAlignment="1">
      <alignment horizontal="right" vertical="center"/>
    </xf>
    <xf numFmtId="43" fontId="63" fillId="0" borderId="0" xfId="1" applyFont="1" applyFill="1" applyBorder="1" applyAlignment="1">
      <alignment horizontal="right" vertical="center" wrapText="1"/>
    </xf>
    <xf numFmtId="0" fontId="63" fillId="0" borderId="0" xfId="0" applyFont="1" applyAlignment="1">
      <alignment vertical="center" wrapText="1"/>
    </xf>
    <xf numFmtId="0" fontId="63" fillId="0" borderId="0" xfId="0" applyFont="1" applyAlignment="1">
      <alignment horizontal="right" vertical="center" wrapText="1"/>
    </xf>
    <xf numFmtId="164" fontId="63" fillId="0" borderId="0" xfId="1" applyNumberFormat="1" applyFont="1" applyFill="1" applyBorder="1" applyAlignment="1">
      <alignment horizontal="right" vertical="center" wrapText="1"/>
    </xf>
    <xf numFmtId="0" fontId="63" fillId="0" borderId="1" xfId="0" applyFont="1" applyBorder="1" applyAlignment="1">
      <alignment horizontal="right" vertical="center" wrapText="1"/>
    </xf>
    <xf numFmtId="165" fontId="63" fillId="0" borderId="0" xfId="1" applyNumberFormat="1" applyFont="1" applyFill="1" applyBorder="1" applyAlignment="1">
      <alignment horizontal="right" vertical="center" wrapText="1"/>
    </xf>
    <xf numFmtId="0" fontId="48" fillId="6" borderId="3" xfId="0" applyFont="1" applyFill="1" applyBorder="1" applyAlignment="1">
      <alignment horizontal="left" vertical="center" wrapText="1"/>
    </xf>
    <xf numFmtId="0" fontId="58" fillId="0" borderId="0" xfId="0" applyFont="1" applyAlignment="1">
      <alignment vertical="center" wrapText="1"/>
    </xf>
    <xf numFmtId="0" fontId="48" fillId="6" borderId="4" xfId="0" applyFont="1" applyFill="1" applyBorder="1" applyAlignment="1">
      <alignment horizontal="left" vertical="center" wrapText="1"/>
    </xf>
    <xf numFmtId="0" fontId="50" fillId="6" borderId="4" xfId="0" applyFont="1" applyFill="1" applyBorder="1" applyAlignment="1">
      <alignment horizontal="right" vertical="center" wrapText="1"/>
    </xf>
    <xf numFmtId="164" fontId="29" fillId="0" borderId="0" xfId="1" applyNumberFormat="1" applyFont="1" applyFill="1" applyAlignment="1">
      <alignment horizontal="right" vertical="center" wrapText="1"/>
    </xf>
    <xf numFmtId="164" fontId="29" fillId="0" borderId="1" xfId="1" applyNumberFormat="1" applyFont="1" applyFill="1" applyBorder="1" applyAlignment="1">
      <alignment horizontal="right" vertical="center" wrapText="1"/>
    </xf>
    <xf numFmtId="0" fontId="58" fillId="0" borderId="0" xfId="0" applyFont="1" applyAlignment="1">
      <alignment horizontal="right"/>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165" fontId="29" fillId="0" borderId="0" xfId="1" applyNumberFormat="1" applyFont="1" applyAlignment="1"/>
    <xf numFmtId="164" fontId="29" fillId="0" borderId="1" xfId="0" applyNumberFormat="1" applyFont="1" applyBorder="1" applyAlignment="1">
      <alignment horizontal="right" wrapText="1"/>
    </xf>
    <xf numFmtId="164" fontId="29" fillId="0" borderId="0" xfId="0" applyNumberFormat="1" applyFont="1" applyAlignment="1">
      <alignment vertical="center" wrapText="1"/>
    </xf>
    <xf numFmtId="0" fontId="29" fillId="0" borderId="5" xfId="0" applyFont="1" applyBorder="1" applyAlignment="1">
      <alignment horizontal="justify" vertical="center" wrapText="1"/>
    </xf>
    <xf numFmtId="0" fontId="58" fillId="0" borderId="5" xfId="0" applyFont="1" applyBorder="1" applyAlignment="1">
      <alignment horizontal="right"/>
    </xf>
    <xf numFmtId="164" fontId="29" fillId="0" borderId="5" xfId="0" applyNumberFormat="1" applyFont="1" applyBorder="1" applyAlignment="1">
      <alignment horizontal="right" vertical="center" wrapText="1"/>
    </xf>
    <xf numFmtId="0" fontId="48" fillId="6" borderId="4" xfId="0" applyFont="1" applyFill="1" applyBorder="1" applyAlignment="1">
      <alignment horizontal="right"/>
    </xf>
    <xf numFmtId="0" fontId="48" fillId="6" borderId="6" xfId="0" applyFont="1" applyFill="1" applyBorder="1" applyAlignment="1">
      <alignment horizontal="right"/>
    </xf>
    <xf numFmtId="0" fontId="48" fillId="6" borderId="3" xfId="0" applyFont="1" applyFill="1" applyBorder="1" applyAlignment="1">
      <alignment horizontal="right"/>
    </xf>
    <xf numFmtId="0" fontId="48" fillId="6" borderId="5" xfId="0" applyFont="1" applyFill="1" applyBorder="1" applyAlignment="1">
      <alignment horizontal="left" vertical="center" wrapText="1"/>
    </xf>
    <xf numFmtId="0" fontId="48" fillId="6" borderId="5" xfId="0" applyFont="1" applyFill="1" applyBorder="1" applyAlignment="1">
      <alignment horizontal="right"/>
    </xf>
    <xf numFmtId="0" fontId="48" fillId="6" borderId="2" xfId="0" applyFont="1" applyFill="1" applyBorder="1" applyAlignment="1">
      <alignment horizontal="right" vertical="center" wrapText="1"/>
    </xf>
    <xf numFmtId="0" fontId="50" fillId="0" borderId="0" xfId="0" applyFont="1" applyAlignment="1">
      <alignment horizontal="justify" vertical="center" wrapText="1"/>
    </xf>
    <xf numFmtId="0" fontId="48" fillId="0" borderId="0" xfId="0" applyFont="1" applyAlignment="1">
      <alignment horizontal="left" vertical="center" wrapText="1"/>
    </xf>
    <xf numFmtId="0" fontId="23" fillId="6" borderId="2" xfId="0" applyFont="1" applyFill="1" applyBorder="1" applyAlignment="1">
      <alignment horizontal="center" vertical="center" wrapText="1"/>
    </xf>
    <xf numFmtId="0" fontId="23" fillId="6" borderId="1" xfId="0" applyFont="1" applyFill="1" applyBorder="1" applyAlignment="1">
      <alignment vertical="center" wrapText="1"/>
    </xf>
    <xf numFmtId="0" fontId="23" fillId="6" borderId="1" xfId="0" applyFont="1" applyFill="1" applyBorder="1" applyAlignment="1">
      <alignment horizontal="center" vertical="center" wrapText="1"/>
    </xf>
    <xf numFmtId="0" fontId="48" fillId="6" borderId="0" xfId="0" applyFont="1" applyFill="1" applyAlignment="1">
      <alignment horizontal="center" vertical="center" wrapText="1"/>
    </xf>
    <xf numFmtId="0" fontId="48" fillId="6" borderId="1" xfId="0" applyFont="1" applyFill="1" applyBorder="1" applyAlignment="1">
      <alignment vertical="center" wrapText="1"/>
    </xf>
    <xf numFmtId="165" fontId="3" fillId="0" borderId="0" xfId="1" applyNumberFormat="1" applyFont="1"/>
    <xf numFmtId="0" fontId="48" fillId="6" borderId="3" xfId="0" applyFont="1" applyFill="1" applyBorder="1" applyAlignment="1">
      <alignment vertical="center" wrapText="1"/>
    </xf>
    <xf numFmtId="0" fontId="23" fillId="6" borderId="2" xfId="0" applyFont="1" applyFill="1" applyBorder="1" applyAlignment="1">
      <alignment vertical="center" wrapText="1"/>
    </xf>
    <xf numFmtId="0" fontId="23" fillId="6" borderId="2" xfId="0" applyFont="1" applyFill="1" applyBorder="1" applyAlignment="1">
      <alignment horizontal="justify" vertical="center" wrapText="1"/>
    </xf>
    <xf numFmtId="0" fontId="23" fillId="6" borderId="1" xfId="0" applyFont="1" applyFill="1" applyBorder="1" applyAlignment="1">
      <alignment horizontal="right" vertical="center" wrapText="1"/>
    </xf>
    <xf numFmtId="3" fontId="29" fillId="0" borderId="0" xfId="0" applyNumberFormat="1" applyFont="1" applyAlignment="1">
      <alignment horizontal="right" vertical="center" wrapText="1"/>
    </xf>
    <xf numFmtId="0" fontId="29" fillId="0" borderId="1" xfId="0" applyFont="1" applyBorder="1" applyAlignment="1">
      <alignment horizontal="right" vertical="center" wrapText="1"/>
    </xf>
    <xf numFmtId="3" fontId="29" fillId="0" borderId="1" xfId="0" applyNumberFormat="1" applyFont="1" applyBorder="1" applyAlignment="1">
      <alignment horizontal="right" vertical="center" wrapText="1"/>
    </xf>
    <xf numFmtId="0" fontId="58" fillId="0" borderId="0" xfId="0" applyFont="1" applyAlignment="1">
      <alignment horizontal="right" vertical="center" wrapText="1"/>
    </xf>
    <xf numFmtId="165" fontId="29" fillId="0" borderId="0" xfId="1" quotePrefix="1" applyNumberFormat="1" applyFont="1" applyBorder="1" applyAlignment="1">
      <alignment horizontal="right" vertical="center" wrapText="1"/>
    </xf>
    <xf numFmtId="165" fontId="29" fillId="0" borderId="0" xfId="1" applyNumberFormat="1" applyFont="1" applyBorder="1" applyAlignment="1">
      <alignment horizontal="right" vertical="center" wrapText="1"/>
    </xf>
    <xf numFmtId="0" fontId="29" fillId="0" borderId="0" xfId="0" applyFont="1" applyAlignment="1">
      <alignment horizontal="left" vertical="center"/>
    </xf>
    <xf numFmtId="0" fontId="29" fillId="0" borderId="1" xfId="0" applyFont="1" applyBorder="1" applyAlignment="1">
      <alignment horizontal="justify" vertical="center" wrapText="1"/>
    </xf>
    <xf numFmtId="0" fontId="29" fillId="0" borderId="0" xfId="0" applyFont="1" applyAlignment="1">
      <alignment horizontal="left" vertical="top" wrapText="1"/>
    </xf>
    <xf numFmtId="165" fontId="29" fillId="0" borderId="0" xfId="1" applyNumberFormat="1" applyFont="1" applyFill="1" applyBorder="1" applyAlignment="1">
      <alignment horizontal="right" vertical="center" wrapText="1"/>
    </xf>
    <xf numFmtId="165" fontId="29" fillId="0" borderId="0" xfId="1" applyNumberFormat="1" applyFont="1" applyFill="1" applyBorder="1" applyAlignment="1">
      <alignment wrapText="1"/>
    </xf>
    <xf numFmtId="165" fontId="29" fillId="0" borderId="0" xfId="1" applyNumberFormat="1" applyFont="1" applyFill="1" applyAlignment="1">
      <alignment horizontal="right" vertical="center" wrapText="1"/>
    </xf>
    <xf numFmtId="165" fontId="29" fillId="0" borderId="1" xfId="1" applyNumberFormat="1" applyFont="1" applyFill="1" applyBorder="1" applyAlignment="1">
      <alignment horizontal="right" vertical="center" wrapText="1"/>
    </xf>
    <xf numFmtId="0" fontId="64" fillId="0" borderId="0" xfId="0" applyFont="1" applyAlignment="1">
      <alignment vertical="top" wrapText="1"/>
    </xf>
    <xf numFmtId="0" fontId="29" fillId="0" borderId="0" xfId="0" applyFont="1" applyAlignment="1">
      <alignment vertical="top" wrapText="1"/>
    </xf>
    <xf numFmtId="0" fontId="64" fillId="0" borderId="0" xfId="0" applyFont="1" applyAlignment="1">
      <alignment vertical="top"/>
    </xf>
    <xf numFmtId="3" fontId="58" fillId="0" borderId="0" xfId="0" applyNumberFormat="1" applyFont="1" applyAlignment="1">
      <alignment horizontal="right" vertical="center" wrapText="1"/>
    </xf>
    <xf numFmtId="0" fontId="29" fillId="0" borderId="0" xfId="0" applyFont="1" applyAlignment="1">
      <alignment vertical="center"/>
    </xf>
    <xf numFmtId="0" fontId="29" fillId="0" borderId="0" xfId="0" applyFont="1" applyAlignment="1">
      <alignment horizontal="left" vertical="center" indent="1"/>
    </xf>
    <xf numFmtId="0" fontId="29" fillId="0" borderId="0" xfId="0" applyFont="1" applyAlignment="1">
      <alignment vertical="top"/>
    </xf>
    <xf numFmtId="0" fontId="48" fillId="6" borderId="2" xfId="0" applyFont="1" applyFill="1" applyBorder="1" applyAlignment="1">
      <alignment horizontal="justify" vertical="center" wrapText="1"/>
    </xf>
    <xf numFmtId="0" fontId="48" fillId="6" borderId="5" xfId="0" applyFont="1" applyFill="1" applyBorder="1" applyAlignment="1">
      <alignment horizontal="justify" vertical="center" wrapText="1"/>
    </xf>
    <xf numFmtId="0" fontId="50" fillId="6" borderId="1" xfId="0" applyFont="1" applyFill="1" applyBorder="1"/>
    <xf numFmtId="0" fontId="0" fillId="6" borderId="1" xfId="0" applyFill="1" applyBorder="1"/>
    <xf numFmtId="0" fontId="50" fillId="6" borderId="2" xfId="0" applyFont="1" applyFill="1" applyBorder="1"/>
    <xf numFmtId="0" fontId="48" fillId="6" borderId="1" xfId="0" applyFont="1" applyFill="1" applyBorder="1" applyAlignment="1">
      <alignment horizontal="justify" vertical="center" wrapText="1"/>
    </xf>
    <xf numFmtId="3" fontId="48" fillId="6" borderId="3" xfId="0" applyNumberFormat="1" applyFont="1" applyFill="1" applyBorder="1" applyAlignment="1">
      <alignment horizontal="right" vertical="center" wrapText="1"/>
    </xf>
    <xf numFmtId="0" fontId="39" fillId="6" borderId="2" xfId="0" applyFont="1" applyFill="1" applyBorder="1" applyAlignment="1">
      <alignment horizontal="justify" vertical="center" wrapText="1"/>
    </xf>
    <xf numFmtId="0" fontId="0" fillId="6" borderId="0" xfId="0" applyFill="1"/>
    <xf numFmtId="0" fontId="23" fillId="6" borderId="0" xfId="0" applyFont="1" applyFill="1" applyAlignment="1">
      <alignment horizontal="center" vertical="center" wrapText="1"/>
    </xf>
    <xf numFmtId="0" fontId="0" fillId="6" borderId="2" xfId="0" applyFill="1" applyBorder="1"/>
    <xf numFmtId="0" fontId="13" fillId="6" borderId="2" xfId="0" applyFont="1" applyFill="1" applyBorder="1"/>
    <xf numFmtId="0" fontId="13" fillId="6" borderId="1" xfId="0" applyFont="1" applyFill="1" applyBorder="1"/>
    <xf numFmtId="0" fontId="19" fillId="6" borderId="2" xfId="0" applyFont="1" applyFill="1" applyBorder="1" applyAlignment="1">
      <alignment vertical="center" wrapText="1"/>
    </xf>
    <xf numFmtId="0" fontId="19" fillId="6" borderId="1" xfId="0" applyFont="1" applyFill="1" applyBorder="1" applyAlignment="1">
      <alignment vertical="center" wrapText="1"/>
    </xf>
    <xf numFmtId="0" fontId="58" fillId="0" borderId="0" xfId="0" applyFont="1" applyAlignment="1">
      <alignment vertical="top" wrapText="1"/>
    </xf>
    <xf numFmtId="166" fontId="29" fillId="0" borderId="0" xfId="1" applyNumberFormat="1" applyFont="1" applyFill="1" applyAlignment="1">
      <alignment horizontal="right" vertical="center" wrapText="1"/>
    </xf>
    <xf numFmtId="166" fontId="29" fillId="0" borderId="1" xfId="1" applyNumberFormat="1" applyFont="1" applyFill="1" applyBorder="1" applyAlignment="1">
      <alignment horizontal="right" vertical="center" wrapText="1"/>
    </xf>
    <xf numFmtId="166" fontId="58" fillId="0" borderId="0" xfId="1" applyNumberFormat="1" applyFont="1" applyFill="1" applyAlignment="1">
      <alignment horizontal="right" vertical="center" wrapText="1"/>
    </xf>
    <xf numFmtId="166" fontId="58" fillId="0" borderId="0" xfId="0" applyNumberFormat="1" applyFont="1" applyAlignment="1">
      <alignment horizontal="right" vertical="center" wrapText="1"/>
    </xf>
    <xf numFmtId="166" fontId="29" fillId="0" borderId="0" xfId="1" applyNumberFormat="1" applyFont="1" applyFill="1" applyBorder="1" applyAlignment="1">
      <alignment horizontal="right" vertical="center" wrapText="1"/>
    </xf>
    <xf numFmtId="166" fontId="58" fillId="0" borderId="0" xfId="1" applyNumberFormat="1" applyFont="1" applyFill="1" applyBorder="1" applyAlignment="1">
      <alignment horizontal="right" vertical="center" wrapText="1"/>
    </xf>
    <xf numFmtId="0" fontId="48" fillId="6" borderId="4" xfId="0" applyFont="1" applyFill="1" applyBorder="1" applyAlignment="1">
      <alignment vertical="center" wrapText="1"/>
    </xf>
    <xf numFmtId="0" fontId="48" fillId="6" borderId="5" xfId="0" applyFont="1" applyFill="1" applyBorder="1" applyAlignment="1">
      <alignment vertical="center" wrapText="1"/>
    </xf>
    <xf numFmtId="0" fontId="48" fillId="6" borderId="2" xfId="0" applyFont="1" applyFill="1" applyBorder="1" applyAlignment="1">
      <alignment vertical="center" wrapText="1"/>
    </xf>
    <xf numFmtId="164" fontId="29" fillId="0" borderId="0" xfId="1" applyNumberFormat="1" applyFont="1" applyAlignment="1">
      <alignment horizontal="right" vertical="center" wrapText="1"/>
    </xf>
    <xf numFmtId="164" fontId="29" fillId="0" borderId="1" xfId="1" applyNumberFormat="1" applyFont="1" applyBorder="1" applyAlignment="1">
      <alignment horizontal="right" vertical="center" wrapText="1"/>
    </xf>
    <xf numFmtId="164" fontId="29" fillId="0" borderId="0" xfId="1" applyNumberFormat="1" applyFont="1" applyBorder="1" applyAlignment="1">
      <alignment horizontal="right" vertical="center" wrapText="1"/>
    </xf>
    <xf numFmtId="164" fontId="58" fillId="0" borderId="3" xfId="0" applyNumberFormat="1" applyFont="1" applyBorder="1" applyAlignment="1">
      <alignment horizontal="right" vertical="center" wrapText="1"/>
    </xf>
    <xf numFmtId="0" fontId="29" fillId="0" borderId="3" xfId="0" applyFont="1" applyBorder="1" applyAlignment="1">
      <alignment horizontal="justify" vertical="center" wrapText="1"/>
    </xf>
    <xf numFmtId="164" fontId="58" fillId="0" borderId="0" xfId="1" applyNumberFormat="1" applyFont="1" applyBorder="1" applyAlignment="1">
      <alignment horizontal="right" vertical="center" wrapText="1"/>
    </xf>
    <xf numFmtId="172" fontId="29" fillId="0" borderId="0" xfId="1" applyNumberFormat="1" applyFont="1" applyFill="1" applyBorder="1" applyAlignment="1">
      <alignment horizontal="center" vertical="center" wrapText="1"/>
    </xf>
    <xf numFmtId="164" fontId="29" fillId="0" borderId="0" xfId="1" applyNumberFormat="1" applyFont="1" applyFill="1" applyBorder="1" applyAlignment="1">
      <alignment horizontal="right" vertical="center" wrapText="1"/>
    </xf>
    <xf numFmtId="172" fontId="58" fillId="0" borderId="3" xfId="1" applyNumberFormat="1" applyFont="1" applyBorder="1" applyAlignment="1">
      <alignment horizontal="center" vertical="center" wrapText="1"/>
    </xf>
    <xf numFmtId="0" fontId="50" fillId="6" borderId="3" xfId="0" applyFont="1" applyFill="1" applyBorder="1" applyAlignment="1">
      <alignment vertical="center" wrapText="1"/>
    </xf>
    <xf numFmtId="0" fontId="50" fillId="6" borderId="3" xfId="0" applyFont="1" applyFill="1" applyBorder="1" applyAlignment="1">
      <alignment horizontal="justify" vertical="center" wrapText="1"/>
    </xf>
    <xf numFmtId="165" fontId="29" fillId="0" borderId="0" xfId="1" applyNumberFormat="1" applyFont="1" applyAlignment="1">
      <alignment horizontal="right" vertical="center" wrapText="1"/>
    </xf>
    <xf numFmtId="165" fontId="29" fillId="0" borderId="1" xfId="1" applyNumberFormat="1" applyFont="1" applyBorder="1" applyAlignment="1">
      <alignment horizontal="right" vertical="center" wrapText="1"/>
    </xf>
    <xf numFmtId="167" fontId="29" fillId="0" borderId="0" xfId="1" applyNumberFormat="1" applyFont="1" applyBorder="1" applyAlignment="1">
      <alignment horizontal="right" vertical="center" wrapText="1"/>
    </xf>
    <xf numFmtId="0" fontId="29" fillId="0" borderId="7" xfId="0" applyFont="1" applyBorder="1" applyAlignment="1">
      <alignment horizontal="justify" vertical="center" wrapText="1"/>
    </xf>
    <xf numFmtId="165" fontId="29" fillId="0" borderId="7" xfId="1" applyNumberFormat="1" applyFont="1" applyBorder="1" applyAlignment="1">
      <alignment horizontal="right" vertical="center" wrapText="1"/>
    </xf>
    <xf numFmtId="172" fontId="57" fillId="0" borderId="0" xfId="0" applyNumberFormat="1" applyFont="1" applyAlignment="1">
      <alignment horizontal="center" vertical="center" wrapText="1"/>
    </xf>
    <xf numFmtId="0" fontId="29" fillId="6" borderId="0" xfId="0" applyFont="1" applyFill="1"/>
    <xf numFmtId="165" fontId="0" fillId="0" borderId="0" xfId="1" applyNumberFormat="1" applyFont="1" applyFill="1"/>
    <xf numFmtId="43" fontId="0" fillId="0" borderId="0" xfId="1" applyFont="1" applyFill="1"/>
    <xf numFmtId="164" fontId="29" fillId="0" borderId="0" xfId="0" applyNumberFormat="1" applyFont="1"/>
    <xf numFmtId="172" fontId="29" fillId="0" borderId="0" xfId="0" applyNumberFormat="1" applyFont="1" applyAlignment="1">
      <alignment horizontal="center" vertical="center" wrapText="1"/>
    </xf>
    <xf numFmtId="0" fontId="29" fillId="0" borderId="0" xfId="0" quotePrefix="1" applyFont="1" applyAlignment="1">
      <alignment vertical="center"/>
    </xf>
    <xf numFmtId="165" fontId="64" fillId="0" borderId="0" xfId="1" applyNumberFormat="1" applyFont="1" applyAlignment="1">
      <alignment horizontal="right" vertical="center" wrapText="1"/>
    </xf>
    <xf numFmtId="165" fontId="58" fillId="0" borderId="0" xfId="1" applyNumberFormat="1" applyFont="1" applyAlignment="1">
      <alignment horizontal="right" vertical="center" wrapText="1"/>
    </xf>
    <xf numFmtId="0" fontId="63" fillId="0" borderId="0" xfId="0" applyFont="1" applyAlignment="1">
      <alignment horizontal="left" vertical="center" wrapText="1"/>
    </xf>
    <xf numFmtId="165" fontId="58" fillId="0" borderId="0" xfId="1" applyNumberFormat="1" applyFont="1" applyFill="1" applyAlignment="1">
      <alignment horizontal="right" vertical="center" wrapText="1"/>
    </xf>
    <xf numFmtId="0" fontId="58" fillId="0" borderId="8" xfId="0" applyFont="1" applyBorder="1" applyAlignment="1">
      <alignment horizontal="justify" vertical="center" wrapText="1"/>
    </xf>
    <xf numFmtId="0" fontId="64" fillId="0" borderId="0" xfId="0" applyFont="1"/>
    <xf numFmtId="0" fontId="3" fillId="6" borderId="1" xfId="0" applyFont="1" applyFill="1" applyBorder="1"/>
    <xf numFmtId="0" fontId="4" fillId="6" borderId="1" xfId="0" applyFont="1" applyFill="1" applyBorder="1"/>
    <xf numFmtId="0" fontId="3" fillId="6" borderId="2" xfId="0" applyFont="1" applyFill="1" applyBorder="1"/>
    <xf numFmtId="0" fontId="4" fillId="6" borderId="2" xfId="0" applyFont="1" applyFill="1" applyBorder="1"/>
    <xf numFmtId="0" fontId="29" fillId="6" borderId="2" xfId="0" applyFont="1" applyFill="1" applyBorder="1"/>
    <xf numFmtId="0" fontId="29" fillId="6" borderId="1" xfId="0" applyFont="1" applyFill="1" applyBorder="1"/>
    <xf numFmtId="0" fontId="23" fillId="6" borderId="1" xfId="0" applyFont="1" applyFill="1" applyBorder="1" applyAlignment="1">
      <alignment horizontal="justify" vertical="center" wrapText="1"/>
    </xf>
    <xf numFmtId="0" fontId="34" fillId="6" borderId="2" xfId="0" applyFont="1" applyFill="1" applyBorder="1"/>
    <xf numFmtId="0" fontId="34" fillId="6" borderId="1" xfId="0" applyFont="1" applyFill="1" applyBorder="1"/>
    <xf numFmtId="0" fontId="57" fillId="0" borderId="0" xfId="0" applyFont="1" applyAlignment="1">
      <alignment horizontal="right" vertical="center" wrapText="1"/>
    </xf>
    <xf numFmtId="172" fontId="29" fillId="0" borderId="0" xfId="1" applyNumberFormat="1" applyFont="1" applyFill="1" applyAlignment="1">
      <alignment horizontal="center" vertical="center" wrapText="1"/>
    </xf>
    <xf numFmtId="3" fontId="57" fillId="0" borderId="0" xfId="0" applyNumberFormat="1" applyFont="1" applyAlignment="1">
      <alignment horizontal="right" vertical="center" wrapText="1"/>
    </xf>
    <xf numFmtId="172" fontId="29" fillId="0" borderId="0" xfId="0" applyNumberFormat="1" applyFont="1" applyAlignment="1">
      <alignment horizontal="center"/>
    </xf>
    <xf numFmtId="0" fontId="67" fillId="0" borderId="0" xfId="0" applyFont="1" applyAlignment="1">
      <alignment horizontal="right" vertical="center" wrapText="1"/>
    </xf>
    <xf numFmtId="0" fontId="69" fillId="0" borderId="0" xfId="0" applyFont="1" applyAlignment="1">
      <alignment horizontal="left" vertical="top"/>
    </xf>
    <xf numFmtId="0" fontId="3" fillId="0" borderId="0" xfId="0" applyFont="1" applyAlignment="1">
      <alignment horizontal="right"/>
    </xf>
    <xf numFmtId="0" fontId="29" fillId="0" borderId="0" xfId="1" applyNumberFormat="1" applyFont="1" applyFill="1" applyBorder="1" applyAlignment="1">
      <alignment horizontal="right" vertical="center" wrapText="1"/>
    </xf>
    <xf numFmtId="0" fontId="64" fillId="0" borderId="0" xfId="0" applyFont="1" applyAlignment="1">
      <alignment horizontal="left" vertical="top" wrapText="1"/>
    </xf>
    <xf numFmtId="0" fontId="66" fillId="0" borderId="0" xfId="0" applyFont="1" applyAlignment="1">
      <alignment horizontal="left" vertical="top" wrapText="1"/>
    </xf>
    <xf numFmtId="165" fontId="57" fillId="0" borderId="0" xfId="1" applyNumberFormat="1" applyFont="1"/>
    <xf numFmtId="164" fontId="57" fillId="0" borderId="0" xfId="1" applyNumberFormat="1" applyFont="1" applyFill="1" applyAlignment="1">
      <alignment horizontal="right" vertical="center" wrapText="1"/>
    </xf>
    <xf numFmtId="172" fontId="57" fillId="0" borderId="0" xfId="1" applyNumberFormat="1" applyFont="1" applyFill="1" applyAlignment="1">
      <alignment horizontal="center" vertical="center" wrapText="1"/>
    </xf>
    <xf numFmtId="172" fontId="29" fillId="0" borderId="0" xfId="1" applyNumberFormat="1" applyFont="1" applyAlignment="1">
      <alignment horizontal="center" vertical="center" wrapText="1"/>
    </xf>
    <xf numFmtId="172" fontId="29" fillId="0" borderId="0" xfId="1" applyNumberFormat="1" applyFont="1" applyAlignment="1">
      <alignment horizontal="center"/>
    </xf>
    <xf numFmtId="0" fontId="58" fillId="0" borderId="8" xfId="0" applyFont="1" applyBorder="1" applyAlignment="1">
      <alignment horizontal="right" vertical="center" wrapText="1"/>
    </xf>
    <xf numFmtId="0" fontId="67" fillId="0" borderId="8" xfId="0" applyFont="1" applyBorder="1" applyAlignment="1">
      <alignment horizontal="right" vertical="center" wrapText="1"/>
    </xf>
    <xf numFmtId="172" fontId="29" fillId="0" borderId="1" xfId="1" applyNumberFormat="1" applyFont="1" applyBorder="1" applyAlignment="1">
      <alignment horizontal="center"/>
    </xf>
    <xf numFmtId="3" fontId="57" fillId="0" borderId="1" xfId="0" applyNumberFormat="1" applyFont="1" applyBorder="1" applyAlignment="1">
      <alignment horizontal="right" vertical="center" wrapText="1"/>
    </xf>
    <xf numFmtId="0" fontId="58" fillId="0" borderId="0" xfId="0" applyFont="1" applyAlignment="1">
      <alignment horizontal="left" vertical="top" wrapText="1"/>
    </xf>
    <xf numFmtId="0" fontId="58" fillId="0" borderId="10" xfId="0" applyFont="1" applyBorder="1" applyAlignment="1">
      <alignment vertical="center" wrapText="1"/>
    </xf>
    <xf numFmtId="0" fontId="48" fillId="6" borderId="18" xfId="0" applyFont="1" applyFill="1" applyBorder="1" applyAlignment="1">
      <alignment vertical="center" wrapText="1"/>
    </xf>
    <xf numFmtId="0" fontId="48" fillId="6" borderId="10" xfId="0" applyFont="1" applyFill="1" applyBorder="1" applyAlignment="1">
      <alignment horizontal="justify" vertical="center" wrapText="1"/>
    </xf>
    <xf numFmtId="0" fontId="29" fillId="0" borderId="13" xfId="0" applyFont="1" applyBorder="1"/>
    <xf numFmtId="0" fontId="58" fillId="0" borderId="16" xfId="0" applyFont="1" applyBorder="1" applyAlignment="1">
      <alignment vertical="center" wrapText="1"/>
    </xf>
    <xf numFmtId="0" fontId="29" fillId="0" borderId="15" xfId="0" applyFont="1" applyBorder="1"/>
    <xf numFmtId="0" fontId="29" fillId="0" borderId="1" xfId="0" applyFont="1" applyBorder="1"/>
    <xf numFmtId="0" fontId="29" fillId="0" borderId="14" xfId="0" applyFont="1" applyBorder="1" applyAlignment="1">
      <alignment vertical="center" wrapText="1"/>
    </xf>
    <xf numFmtId="0" fontId="58" fillId="0" borderId="1" xfId="0" applyFont="1" applyBorder="1" applyAlignment="1">
      <alignment vertical="center" wrapText="1"/>
    </xf>
    <xf numFmtId="0" fontId="58" fillId="0" borderId="0" xfId="0" applyFont="1"/>
    <xf numFmtId="43" fontId="58" fillId="0" borderId="1" xfId="0" applyNumberFormat="1" applyFont="1" applyBorder="1" applyAlignment="1">
      <alignment horizontal="right" vertical="center" wrapText="1"/>
    </xf>
    <xf numFmtId="0" fontId="48" fillId="6" borderId="1" xfId="0" applyFont="1" applyFill="1" applyBorder="1" applyAlignment="1">
      <alignment horizontal="left" vertical="center" wrapText="1"/>
    </xf>
    <xf numFmtId="0" fontId="50" fillId="6" borderId="2" xfId="0" applyFont="1" applyFill="1" applyBorder="1" applyAlignment="1">
      <alignment vertical="center" wrapText="1"/>
    </xf>
    <xf numFmtId="0" fontId="50" fillId="6" borderId="1" xfId="0" applyFont="1" applyFill="1" applyBorder="1" applyAlignment="1">
      <alignment vertical="center" wrapText="1"/>
    </xf>
    <xf numFmtId="164" fontId="58" fillId="0" borderId="0" xfId="1" applyNumberFormat="1" applyFont="1" applyBorder="1" applyAlignment="1">
      <alignment vertical="center" wrapText="1"/>
    </xf>
    <xf numFmtId="0" fontId="0" fillId="0" borderId="13" xfId="0" applyBorder="1"/>
    <xf numFmtId="164" fontId="57" fillId="0" borderId="0" xfId="1" applyNumberFormat="1" applyFont="1" applyBorder="1" applyAlignment="1">
      <alignment vertical="center" wrapText="1"/>
    </xf>
    <xf numFmtId="174" fontId="0" fillId="0" borderId="0" xfId="0" applyNumberFormat="1"/>
    <xf numFmtId="0" fontId="29" fillId="0" borderId="0" xfId="0" applyFont="1" applyAlignment="1">
      <alignment horizontal="left"/>
    </xf>
    <xf numFmtId="175" fontId="0" fillId="0" borderId="0" xfId="0" applyNumberFormat="1"/>
    <xf numFmtId="43" fontId="2" fillId="0" borderId="0" xfId="1" applyFont="1" applyFill="1"/>
    <xf numFmtId="0" fontId="73" fillId="0" borderId="0" xfId="0" applyFont="1" applyAlignment="1">
      <alignment wrapText="1"/>
    </xf>
    <xf numFmtId="0" fontId="74" fillId="0" borderId="0" xfId="0" applyFont="1" applyAlignment="1">
      <alignment vertical="top"/>
    </xf>
    <xf numFmtId="0" fontId="57" fillId="0" borderId="0" xfId="0" applyFont="1" applyAlignment="1">
      <alignment vertical="top" wrapText="1"/>
    </xf>
    <xf numFmtId="0" fontId="75" fillId="0" borderId="0" xfId="0" applyFont="1" applyAlignment="1">
      <alignment vertical="center" wrapText="1"/>
    </xf>
    <xf numFmtId="0" fontId="54" fillId="0" borderId="0" xfId="0" applyFont="1"/>
    <xf numFmtId="0" fontId="23" fillId="0" borderId="0" xfId="0" applyFont="1" applyAlignment="1">
      <alignment vertical="center" wrapText="1"/>
    </xf>
    <xf numFmtId="0" fontId="76" fillId="0" borderId="0" xfId="0" applyFont="1" applyAlignment="1">
      <alignment wrapText="1"/>
    </xf>
    <xf numFmtId="0" fontId="4" fillId="6" borderId="4" xfId="0" applyFont="1" applyFill="1" applyBorder="1"/>
    <xf numFmtId="0" fontId="67" fillId="0" borderId="0" xfId="0" applyFont="1" applyAlignment="1">
      <alignment horizontal="justify" vertical="center" wrapText="1"/>
    </xf>
    <xf numFmtId="0" fontId="57" fillId="0" borderId="0" xfId="0" applyFont="1" applyAlignment="1">
      <alignment horizontal="justify" vertical="center" wrapText="1"/>
    </xf>
    <xf numFmtId="0" fontId="57" fillId="0" borderId="0" xfId="0" applyFont="1" applyAlignment="1">
      <alignment horizontal="left" vertical="center" wrapText="1"/>
    </xf>
    <xf numFmtId="3" fontId="63" fillId="0" borderId="0" xfId="1" applyNumberFormat="1" applyFont="1" applyFill="1" applyBorder="1" applyAlignment="1">
      <alignment horizontal="right" vertical="center" wrapText="1"/>
    </xf>
    <xf numFmtId="164" fontId="29" fillId="0" borderId="0" xfId="1" applyNumberFormat="1" applyFont="1" applyFill="1"/>
    <xf numFmtId="0" fontId="13" fillId="0" borderId="0" xfId="0" applyFont="1"/>
    <xf numFmtId="165" fontId="57" fillId="0" borderId="0" xfId="1" applyNumberFormat="1" applyFont="1" applyFill="1" applyBorder="1" applyAlignment="1">
      <alignment vertical="top" wrapText="1"/>
    </xf>
    <xf numFmtId="164" fontId="48" fillId="0" borderId="0" xfId="1" applyNumberFormat="1" applyFont="1" applyFill="1" applyBorder="1" applyAlignment="1">
      <alignment horizontal="right" vertical="center" wrapText="1"/>
    </xf>
    <xf numFmtId="164" fontId="48" fillId="0" borderId="0" xfId="0" applyNumberFormat="1" applyFont="1" applyAlignment="1">
      <alignment horizontal="right" vertical="center" wrapText="1"/>
    </xf>
    <xf numFmtId="164" fontId="57" fillId="0" borderId="0" xfId="1" applyNumberFormat="1" applyFont="1" applyFill="1" applyBorder="1" applyAlignment="1">
      <alignment horizontal="right" vertical="center" wrapText="1"/>
    </xf>
    <xf numFmtId="164" fontId="48" fillId="6" borderId="1" xfId="0" applyNumberFormat="1" applyFont="1" applyFill="1" applyBorder="1" applyAlignment="1">
      <alignment horizontal="right" vertical="center" wrapText="1"/>
    </xf>
    <xf numFmtId="172" fontId="57" fillId="0" borderId="1" xfId="0" applyNumberFormat="1" applyFont="1" applyBorder="1" applyAlignment="1">
      <alignment horizontal="right" vertical="center" wrapText="1"/>
    </xf>
    <xf numFmtId="0" fontId="48" fillId="6" borderId="2" xfId="0" applyFont="1" applyFill="1" applyBorder="1" applyAlignment="1">
      <alignment horizontal="justify" vertical="center"/>
    </xf>
    <xf numFmtId="0" fontId="48" fillId="6" borderId="2" xfId="0" applyFont="1" applyFill="1" applyBorder="1"/>
    <xf numFmtId="0" fontId="48" fillId="6" borderId="2" xfId="0" applyFont="1" applyFill="1" applyBorder="1" applyAlignment="1">
      <alignment horizontal="right"/>
    </xf>
    <xf numFmtId="6" fontId="0" fillId="0" borderId="0" xfId="0" applyNumberFormat="1"/>
    <xf numFmtId="165" fontId="57" fillId="0" borderId="0" xfId="1" applyNumberFormat="1" applyFont="1" applyAlignment="1">
      <alignment horizontal="right"/>
    </xf>
    <xf numFmtId="1" fontId="0" fillId="0" borderId="0" xfId="0" applyNumberFormat="1"/>
    <xf numFmtId="0" fontId="23" fillId="6" borderId="2" xfId="0" applyFont="1" applyFill="1" applyBorder="1" applyAlignment="1">
      <alignment horizontal="right" vertical="center" wrapText="1"/>
    </xf>
    <xf numFmtId="164" fontId="67" fillId="0" borderId="0" xfId="0" applyNumberFormat="1" applyFont="1" applyAlignment="1">
      <alignment horizontal="right" vertical="center" wrapText="1"/>
    </xf>
    <xf numFmtId="164" fontId="67" fillId="0" borderId="0" xfId="0" applyNumberFormat="1" applyFont="1" applyAlignment="1">
      <alignment vertical="center" wrapText="1"/>
    </xf>
    <xf numFmtId="164" fontId="57" fillId="0" borderId="0" xfId="1" applyNumberFormat="1" applyFont="1" applyFill="1" applyAlignment="1">
      <alignment vertical="center" wrapText="1"/>
    </xf>
    <xf numFmtId="164" fontId="67" fillId="0" borderId="0" xfId="1" applyNumberFormat="1" applyFont="1" applyFill="1" applyAlignment="1">
      <alignment vertical="center" wrapText="1"/>
    </xf>
    <xf numFmtId="165" fontId="58" fillId="0" borderId="0" xfId="1" applyNumberFormat="1" applyFont="1" applyFill="1" applyBorder="1" applyAlignment="1">
      <alignment horizontal="justify" vertical="center" wrapText="1"/>
    </xf>
    <xf numFmtId="0" fontId="48" fillId="6" borderId="0" xfId="0" applyFont="1" applyFill="1" applyAlignment="1">
      <alignment vertical="center" wrapText="1"/>
    </xf>
    <xf numFmtId="0" fontId="67" fillId="0" borderId="0" xfId="0" applyFont="1"/>
    <xf numFmtId="0" fontId="57" fillId="0" borderId="0" xfId="0" applyFont="1"/>
    <xf numFmtId="165" fontId="29" fillId="0" borderId="0" xfId="1" applyNumberFormat="1" applyFont="1" applyFill="1" applyBorder="1" applyAlignment="1">
      <alignment vertical="center" wrapText="1"/>
    </xf>
    <xf numFmtId="165" fontId="57" fillId="0" borderId="0" xfId="1" applyNumberFormat="1" applyFont="1" applyAlignment="1">
      <alignment horizontal="center" vertical="center" wrapText="1"/>
    </xf>
    <xf numFmtId="0" fontId="48" fillId="6" borderId="3" xfId="0" applyFont="1" applyFill="1" applyBorder="1" applyAlignment="1">
      <alignment horizontal="right" vertical="top" wrapText="1"/>
    </xf>
    <xf numFmtId="0" fontId="68" fillId="6" borderId="2" xfId="0" applyFont="1" applyFill="1" applyBorder="1"/>
    <xf numFmtId="0" fontId="68" fillId="6" borderId="1" xfId="0" applyFont="1" applyFill="1" applyBorder="1"/>
    <xf numFmtId="164" fontId="29" fillId="0" borderId="0" xfId="1" applyNumberFormat="1" applyFont="1" applyBorder="1"/>
    <xf numFmtId="0" fontId="58" fillId="0" borderId="14" xfId="0" applyFont="1" applyBorder="1" applyAlignment="1">
      <alignment vertical="center" wrapText="1"/>
    </xf>
    <xf numFmtId="0" fontId="6" fillId="0" borderId="0" xfId="0" applyFont="1" applyAlignment="1">
      <alignment horizontal="left"/>
    </xf>
    <xf numFmtId="0" fontId="6" fillId="0" borderId="0" xfId="0" applyFont="1" applyAlignment="1">
      <alignment horizontal="left" vertical="top" wrapText="1"/>
    </xf>
    <xf numFmtId="0" fontId="29" fillId="0" borderId="0" xfId="0" applyFont="1" applyAlignment="1">
      <alignment wrapText="1"/>
    </xf>
    <xf numFmtId="0" fontId="64" fillId="0" borderId="0" xfId="0" applyFont="1" applyAlignment="1">
      <alignment horizontal="left"/>
    </xf>
    <xf numFmtId="0" fontId="48" fillId="6" borderId="0" xfId="0" applyFont="1" applyFill="1" applyAlignment="1">
      <alignment horizontal="center" wrapText="1"/>
    </xf>
    <xf numFmtId="0" fontId="51" fillId="0" borderId="0" xfId="0" applyFont="1"/>
    <xf numFmtId="0" fontId="35" fillId="0" borderId="0" xfId="0" applyFont="1" applyAlignment="1">
      <alignment horizontal="left"/>
    </xf>
    <xf numFmtId="165" fontId="0" fillId="0" borderId="0" xfId="1" applyNumberFormat="1" applyFont="1" applyFill="1" applyBorder="1"/>
    <xf numFmtId="164" fontId="2" fillId="0" borderId="0" xfId="0" applyNumberFormat="1" applyFont="1"/>
    <xf numFmtId="165" fontId="2" fillId="0" borderId="0" xfId="0" applyNumberFormat="1" applyFont="1"/>
    <xf numFmtId="43" fontId="20" fillId="0" borderId="0" xfId="0" applyNumberFormat="1" applyFont="1"/>
    <xf numFmtId="3" fontId="2" fillId="0" borderId="0" xfId="0" applyNumberFormat="1" applyFont="1"/>
    <xf numFmtId="0" fontId="78" fillId="6" borderId="0" xfId="0" applyFont="1" applyFill="1" applyAlignment="1">
      <alignment vertical="center" wrapText="1"/>
    </xf>
    <xf numFmtId="0" fontId="79" fillId="6" borderId="2" xfId="0" applyFont="1" applyFill="1" applyBorder="1" applyAlignment="1">
      <alignment horizontal="center" vertical="center" wrapText="1"/>
    </xf>
    <xf numFmtId="0" fontId="79" fillId="6" borderId="1" xfId="0" applyFont="1" applyFill="1" applyBorder="1" applyAlignment="1">
      <alignment horizontal="center" vertical="center" wrapText="1"/>
    </xf>
    <xf numFmtId="0" fontId="79" fillId="6" borderId="3" xfId="0" applyFont="1" applyFill="1" applyBorder="1" applyAlignment="1">
      <alignment horizontal="justify" vertical="center" wrapText="1"/>
    </xf>
    <xf numFmtId="165" fontId="79" fillId="6" borderId="3" xfId="1" applyNumberFormat="1" applyFont="1" applyFill="1" applyBorder="1"/>
    <xf numFmtId="164" fontId="79" fillId="6" borderId="3" xfId="0" applyNumberFormat="1" applyFont="1" applyFill="1" applyBorder="1" applyAlignment="1">
      <alignment horizontal="right" vertical="center" wrapText="1"/>
    </xf>
    <xf numFmtId="0" fontId="79" fillId="6" borderId="4" xfId="0" applyFont="1" applyFill="1" applyBorder="1" applyAlignment="1">
      <alignment horizontal="justify" vertical="center" wrapText="1"/>
    </xf>
    <xf numFmtId="164" fontId="79" fillId="6" borderId="3" xfId="1" applyNumberFormat="1" applyFont="1" applyFill="1" applyBorder="1" applyAlignment="1">
      <alignment horizontal="right" vertical="center" wrapText="1"/>
    </xf>
    <xf numFmtId="164" fontId="79" fillId="6" borderId="4" xfId="1" applyNumberFormat="1" applyFont="1" applyFill="1" applyBorder="1" applyAlignment="1">
      <alignment horizontal="right" vertical="center" wrapText="1"/>
    </xf>
    <xf numFmtId="164" fontId="79" fillId="6" borderId="4" xfId="0" applyNumberFormat="1" applyFont="1" applyFill="1" applyBorder="1" applyAlignment="1">
      <alignment horizontal="right" vertical="center" wrapText="1"/>
    </xf>
    <xf numFmtId="0" fontId="79" fillId="6" borderId="3" xfId="0" applyFont="1" applyFill="1" applyBorder="1" applyAlignment="1">
      <alignment horizontal="left" vertical="center" wrapText="1"/>
    </xf>
    <xf numFmtId="0" fontId="79" fillId="6" borderId="4" xfId="0" applyFont="1" applyFill="1" applyBorder="1" applyAlignment="1">
      <alignment horizontal="left" vertical="center" wrapText="1"/>
    </xf>
    <xf numFmtId="165" fontId="79" fillId="6" borderId="4" xfId="1" applyNumberFormat="1" applyFont="1" applyFill="1" applyBorder="1" applyAlignment="1">
      <alignment horizontal="right" vertical="center" wrapText="1"/>
    </xf>
    <xf numFmtId="0" fontId="79" fillId="6" borderId="2" xfId="0" applyFont="1" applyFill="1" applyBorder="1" applyAlignment="1">
      <alignment horizontal="right" vertical="center" wrapText="1"/>
    </xf>
    <xf numFmtId="165" fontId="79" fillId="6" borderId="3" xfId="1" applyNumberFormat="1" applyFont="1" applyFill="1" applyBorder="1" applyAlignment="1">
      <alignment horizontal="right" vertical="center" wrapText="1"/>
    </xf>
    <xf numFmtId="0" fontId="79" fillId="6" borderId="6" xfId="0" applyFont="1" applyFill="1" applyBorder="1" applyAlignment="1">
      <alignment horizontal="left" vertical="center" wrapText="1"/>
    </xf>
    <xf numFmtId="164" fontId="79" fillId="6" borderId="2" xfId="1" applyNumberFormat="1" applyFont="1" applyFill="1" applyBorder="1" applyAlignment="1">
      <alignment horizontal="right" vertical="center" wrapText="1"/>
    </xf>
    <xf numFmtId="164" fontId="79" fillId="6" borderId="2" xfId="0" applyNumberFormat="1" applyFont="1" applyFill="1" applyBorder="1" applyAlignment="1">
      <alignment horizontal="right" vertical="center" wrapText="1"/>
    </xf>
    <xf numFmtId="0" fontId="79" fillId="6" borderId="6" xfId="0" applyFont="1" applyFill="1" applyBorder="1" applyAlignment="1">
      <alignment horizontal="right"/>
    </xf>
    <xf numFmtId="164" fontId="79" fillId="6" borderId="6" xfId="1" applyNumberFormat="1" applyFont="1" applyFill="1" applyBorder="1" applyAlignment="1">
      <alignment horizontal="right" vertical="center" wrapText="1"/>
    </xf>
    <xf numFmtId="0" fontId="79" fillId="6" borderId="5" xfId="0" applyFont="1" applyFill="1" applyBorder="1" applyAlignment="1">
      <alignment horizontal="left" vertical="center" wrapText="1"/>
    </xf>
    <xf numFmtId="164" fontId="79" fillId="6" borderId="6" xfId="1" applyNumberFormat="1" applyFont="1" applyFill="1" applyBorder="1"/>
    <xf numFmtId="164" fontId="79" fillId="6" borderId="5" xfId="1" applyNumberFormat="1" applyFont="1" applyFill="1" applyBorder="1" applyAlignment="1">
      <alignment horizontal="right" vertical="center" wrapText="1"/>
    </xf>
    <xf numFmtId="0" fontId="79" fillId="6" borderId="4" xfId="0" applyFont="1" applyFill="1" applyBorder="1" applyAlignment="1">
      <alignment horizontal="right"/>
    </xf>
    <xf numFmtId="165" fontId="79" fillId="6" borderId="4" xfId="1" applyNumberFormat="1" applyFont="1" applyFill="1" applyBorder="1"/>
    <xf numFmtId="0" fontId="79" fillId="6" borderId="2" xfId="0" applyFont="1" applyFill="1" applyBorder="1" applyAlignment="1">
      <alignment horizontal="center" wrapText="1"/>
    </xf>
    <xf numFmtId="0" fontId="79" fillId="6" borderId="3" xfId="0" applyFont="1" applyFill="1" applyBorder="1" applyAlignment="1">
      <alignment vertical="center" wrapText="1"/>
    </xf>
    <xf numFmtId="0" fontId="79" fillId="6" borderId="4" xfId="0" applyFont="1" applyFill="1" applyBorder="1" applyAlignment="1">
      <alignment vertical="center" wrapText="1"/>
    </xf>
    <xf numFmtId="0" fontId="78" fillId="6" borderId="2" xfId="0" applyFont="1" applyFill="1" applyBorder="1" applyAlignment="1">
      <alignment horizontal="center" vertical="center" wrapText="1"/>
    </xf>
    <xf numFmtId="0" fontId="78" fillId="6" borderId="1" xfId="0" applyFont="1" applyFill="1" applyBorder="1" applyAlignment="1">
      <alignment horizontal="center" vertical="center" wrapText="1"/>
    </xf>
    <xf numFmtId="165" fontId="79" fillId="6" borderId="4" xfId="0" applyNumberFormat="1" applyFont="1" applyFill="1" applyBorder="1" applyAlignment="1">
      <alignment horizontal="right" vertical="center" wrapText="1"/>
    </xf>
    <xf numFmtId="0" fontId="78" fillId="6" borderId="0" xfId="0" applyFont="1" applyFill="1" applyAlignment="1">
      <alignment horizontal="center" vertical="center" wrapText="1"/>
    </xf>
    <xf numFmtId="165" fontId="79" fillId="6" borderId="5" xfId="0" applyNumberFormat="1" applyFont="1" applyFill="1" applyBorder="1" applyAlignment="1">
      <alignment horizontal="right" vertical="center" wrapText="1"/>
    </xf>
    <xf numFmtId="165" fontId="79" fillId="6" borderId="1" xfId="1" applyNumberFormat="1" applyFont="1" applyFill="1" applyBorder="1" applyAlignment="1">
      <alignment horizontal="right" vertical="center" wrapText="1"/>
    </xf>
    <xf numFmtId="3" fontId="79" fillId="6" borderId="3" xfId="0" applyNumberFormat="1" applyFont="1" applyFill="1" applyBorder="1" applyAlignment="1">
      <alignment horizontal="right" vertical="center" wrapText="1"/>
    </xf>
    <xf numFmtId="165" fontId="79" fillId="6" borderId="5" xfId="1" applyNumberFormat="1" applyFont="1" applyFill="1" applyBorder="1" applyAlignment="1">
      <alignment horizontal="right" vertical="center" wrapText="1"/>
    </xf>
    <xf numFmtId="3" fontId="79" fillId="6" borderId="4" xfId="0" applyNumberFormat="1" applyFont="1" applyFill="1" applyBorder="1" applyAlignment="1">
      <alignment horizontal="right" vertical="center" wrapText="1"/>
    </xf>
    <xf numFmtId="0" fontId="80" fillId="6" borderId="2" xfId="0" applyFont="1" applyFill="1" applyBorder="1" applyAlignment="1">
      <alignment horizontal="center" vertical="center" wrapText="1"/>
    </xf>
    <xf numFmtId="0" fontId="80" fillId="6" borderId="1" xfId="0" applyFont="1" applyFill="1" applyBorder="1" applyAlignment="1">
      <alignment horizontal="center" vertical="center" wrapText="1"/>
    </xf>
    <xf numFmtId="166" fontId="79" fillId="6" borderId="4" xfId="1" applyNumberFormat="1" applyFont="1" applyFill="1" applyBorder="1" applyAlignment="1">
      <alignment horizontal="left" vertical="center" wrapText="1"/>
    </xf>
    <xf numFmtId="166" fontId="79" fillId="6" borderId="4" xfId="1" applyNumberFormat="1" applyFont="1" applyFill="1" applyBorder="1" applyAlignment="1">
      <alignment horizontal="right" vertical="center" wrapText="1"/>
    </xf>
    <xf numFmtId="166" fontId="79" fillId="6" borderId="5" xfId="1" applyNumberFormat="1" applyFont="1" applyFill="1" applyBorder="1" applyAlignment="1">
      <alignment horizontal="right" vertical="center" wrapText="1"/>
    </xf>
    <xf numFmtId="0" fontId="79" fillId="6" borderId="5" xfId="0" applyFont="1" applyFill="1" applyBorder="1" applyAlignment="1">
      <alignment horizontal="justify" vertical="center" wrapText="1"/>
    </xf>
    <xf numFmtId="172" fontId="79" fillId="6" borderId="3" xfId="1" applyNumberFormat="1" applyFont="1" applyFill="1" applyBorder="1" applyAlignment="1">
      <alignment horizontal="center" vertical="center" wrapText="1"/>
    </xf>
    <xf numFmtId="166" fontId="79" fillId="6" borderId="3" xfId="1" applyNumberFormat="1" applyFont="1" applyFill="1" applyBorder="1" applyAlignment="1">
      <alignment horizontal="right" vertical="center" wrapText="1"/>
    </xf>
    <xf numFmtId="0" fontId="79" fillId="6" borderId="5" xfId="0" applyFont="1" applyFill="1" applyBorder="1" applyAlignment="1">
      <alignment vertical="center" wrapText="1"/>
    </xf>
    <xf numFmtId="172" fontId="79" fillId="6" borderId="3" xfId="1" applyNumberFormat="1" applyFont="1" applyFill="1" applyBorder="1" applyAlignment="1">
      <alignment horizontal="right" vertical="center" wrapText="1"/>
    </xf>
    <xf numFmtId="172" fontId="79" fillId="6" borderId="3" xfId="0" applyNumberFormat="1" applyFont="1" applyFill="1" applyBorder="1" applyAlignment="1">
      <alignment horizontal="right" vertical="center" wrapText="1"/>
    </xf>
    <xf numFmtId="3" fontId="79" fillId="6" borderId="4" xfId="1" applyNumberFormat="1" applyFont="1" applyFill="1" applyBorder="1" applyAlignment="1">
      <alignment horizontal="right" vertical="center" wrapText="1"/>
    </xf>
    <xf numFmtId="0" fontId="79" fillId="6" borderId="3" xfId="0" applyFont="1" applyFill="1" applyBorder="1" applyAlignment="1">
      <alignment vertical="top" wrapText="1"/>
    </xf>
    <xf numFmtId="0" fontId="79" fillId="6" borderId="3" xfId="0" applyFont="1" applyFill="1" applyBorder="1" applyAlignment="1">
      <alignment horizontal="right" vertical="top" wrapText="1"/>
    </xf>
    <xf numFmtId="0" fontId="79" fillId="6" borderId="13" xfId="0" applyFont="1" applyFill="1" applyBorder="1" applyAlignment="1">
      <alignment horizontal="center" vertical="center" wrapText="1"/>
    </xf>
    <xf numFmtId="0" fontId="79" fillId="6" borderId="14" xfId="0" applyFont="1" applyFill="1" applyBorder="1" applyAlignment="1">
      <alignment horizontal="center" vertical="center" wrapText="1"/>
    </xf>
    <xf numFmtId="0" fontId="79" fillId="6" borderId="15" xfId="0" applyFont="1" applyFill="1" applyBorder="1" applyAlignment="1">
      <alignment horizontal="center" vertical="center" wrapText="1"/>
    </xf>
    <xf numFmtId="0" fontId="79" fillId="6" borderId="16" xfId="0" applyFont="1" applyFill="1" applyBorder="1" applyAlignment="1">
      <alignment horizontal="center" vertical="center" wrapText="1"/>
    </xf>
    <xf numFmtId="0" fontId="79" fillId="6" borderId="2" xfId="0" applyFont="1" applyFill="1" applyBorder="1" applyAlignment="1">
      <alignment horizontal="center"/>
    </xf>
    <xf numFmtId="0" fontId="79" fillId="6" borderId="1" xfId="0" applyFont="1" applyFill="1" applyBorder="1" applyAlignment="1">
      <alignment horizontal="center"/>
    </xf>
    <xf numFmtId="164" fontId="79" fillId="6" borderId="4" xfId="0" applyNumberFormat="1" applyFont="1" applyFill="1" applyBorder="1"/>
    <xf numFmtId="0" fontId="79" fillId="6" borderId="4" xfId="0" applyFont="1" applyFill="1" applyBorder="1"/>
    <xf numFmtId="0" fontId="79" fillId="6" borderId="0" xfId="0" applyFont="1" applyFill="1" applyAlignment="1">
      <alignment horizontal="center" vertical="center" wrapText="1"/>
    </xf>
    <xf numFmtId="0" fontId="78" fillId="6" borderId="2" xfId="0" applyFont="1" applyFill="1" applyBorder="1" applyAlignment="1">
      <alignment vertical="center" wrapText="1"/>
    </xf>
    <xf numFmtId="0" fontId="78" fillId="6" borderId="0" xfId="0" applyFont="1" applyFill="1" applyAlignment="1">
      <alignment horizontal="right" vertical="center" wrapText="1"/>
    </xf>
    <xf numFmtId="0" fontId="78" fillId="6" borderId="1" xfId="0" applyFont="1" applyFill="1" applyBorder="1" applyAlignment="1">
      <alignment horizontal="right" vertical="center" wrapText="1"/>
    </xf>
    <xf numFmtId="0" fontId="79" fillId="6" borderId="2" xfId="0" applyFont="1" applyFill="1" applyBorder="1" applyAlignment="1">
      <alignment vertical="center" wrapText="1"/>
    </xf>
    <xf numFmtId="0" fontId="79" fillId="6" borderId="2" xfId="0" applyFont="1" applyFill="1" applyBorder="1" applyAlignment="1">
      <alignment horizontal="right"/>
    </xf>
    <xf numFmtId="0" fontId="79" fillId="6" borderId="2" xfId="0" applyFont="1" applyFill="1" applyBorder="1" applyAlignment="1">
      <alignment horizontal="left"/>
    </xf>
    <xf numFmtId="0" fontId="79" fillId="6" borderId="1" xfId="0" applyFont="1" applyFill="1" applyBorder="1" applyAlignment="1">
      <alignment horizontal="right" vertical="center" wrapText="1"/>
    </xf>
    <xf numFmtId="3" fontId="79" fillId="6" borderId="5" xfId="0" applyNumberFormat="1" applyFont="1" applyFill="1" applyBorder="1" applyAlignment="1">
      <alignment horizontal="right" vertical="center" wrapText="1"/>
    </xf>
    <xf numFmtId="0" fontId="79" fillId="6" borderId="0" xfId="0" applyFont="1" applyFill="1" applyAlignment="1">
      <alignment horizontal="right" vertical="center" wrapText="1"/>
    </xf>
    <xf numFmtId="165" fontId="79" fillId="6" borderId="3" xfId="0" applyNumberFormat="1" applyFont="1" applyFill="1" applyBorder="1" applyAlignment="1">
      <alignment horizontal="right" vertical="center" wrapText="1"/>
    </xf>
    <xf numFmtId="0" fontId="79" fillId="6" borderId="2" xfId="0" applyFont="1" applyFill="1" applyBorder="1" applyAlignment="1">
      <alignment horizontal="center" vertical="center"/>
    </xf>
    <xf numFmtId="2" fontId="79" fillId="6" borderId="5" xfId="0" applyNumberFormat="1" applyFont="1" applyFill="1" applyBorder="1" applyAlignment="1">
      <alignment horizontal="right" vertical="center" wrapText="1"/>
    </xf>
    <xf numFmtId="0" fontId="79" fillId="6" borderId="1" xfId="0" applyFont="1" applyFill="1" applyBorder="1" applyAlignment="1">
      <alignment horizontal="center" vertical="center"/>
    </xf>
    <xf numFmtId="0" fontId="82" fillId="7" borderId="2" xfId="0" applyFont="1" applyFill="1" applyBorder="1" applyAlignment="1">
      <alignment horizontal="right" vertical="center" wrapText="1"/>
    </xf>
    <xf numFmtId="0" fontId="82" fillId="7" borderId="2" xfId="0" applyFont="1" applyFill="1" applyBorder="1" applyAlignment="1">
      <alignment horizontal="center" vertical="center" wrapText="1"/>
    </xf>
    <xf numFmtId="0" fontId="82" fillId="7" borderId="1" xfId="0" applyFont="1" applyFill="1" applyBorder="1" applyAlignment="1">
      <alignment horizontal="center" vertical="center" wrapText="1"/>
    </xf>
    <xf numFmtId="0" fontId="83" fillId="0" borderId="0" xfId="0" applyFont="1"/>
    <xf numFmtId="0" fontId="84" fillId="0" borderId="0" xfId="0" applyFont="1"/>
    <xf numFmtId="0" fontId="85" fillId="0" borderId="0" xfId="0" applyFont="1" applyAlignment="1">
      <alignment vertical="top" wrapText="1"/>
    </xf>
    <xf numFmtId="0" fontId="86" fillId="0" borderId="0" xfId="0" applyFont="1" applyAlignment="1">
      <alignment vertical="top" wrapText="1"/>
    </xf>
    <xf numFmtId="164" fontId="58" fillId="0" borderId="13" xfId="0" applyNumberFormat="1" applyFont="1" applyBorder="1" applyAlignment="1">
      <alignment vertical="center" wrapText="1"/>
    </xf>
    <xf numFmtId="164" fontId="58" fillId="0" borderId="14" xfId="0" applyNumberFormat="1" applyFont="1" applyBorder="1" applyAlignment="1">
      <alignment vertical="center" wrapText="1"/>
    </xf>
    <xf numFmtId="172" fontId="57" fillId="0" borderId="13" xfId="0" applyNumberFormat="1" applyFont="1" applyBorder="1" applyAlignment="1">
      <alignment vertical="center" wrapText="1"/>
    </xf>
    <xf numFmtId="172" fontId="57" fillId="0" borderId="14" xfId="0" applyNumberFormat="1" applyFont="1" applyBorder="1" applyAlignment="1">
      <alignment vertical="center" wrapText="1"/>
    </xf>
    <xf numFmtId="164" fontId="57" fillId="0" borderId="13" xfId="0" applyNumberFormat="1" applyFont="1" applyBorder="1" applyAlignment="1">
      <alignment vertical="center" wrapText="1"/>
    </xf>
    <xf numFmtId="172" fontId="57" fillId="0" borderId="0" xfId="0" applyNumberFormat="1" applyFont="1" applyAlignment="1">
      <alignment vertical="center" wrapText="1"/>
    </xf>
    <xf numFmtId="164" fontId="57" fillId="0" borderId="0" xfId="0" applyNumberFormat="1" applyFont="1" applyAlignment="1">
      <alignment vertical="center" wrapText="1"/>
    </xf>
    <xf numFmtId="172" fontId="57" fillId="0" borderId="13" xfId="1" applyNumberFormat="1" applyFont="1" applyFill="1" applyBorder="1" applyAlignment="1">
      <alignment vertical="center" wrapText="1"/>
    </xf>
    <xf numFmtId="172" fontId="57" fillId="0" borderId="0" xfId="1" applyNumberFormat="1" applyFont="1" applyFill="1" applyBorder="1" applyAlignment="1">
      <alignment vertical="center" wrapText="1"/>
    </xf>
    <xf numFmtId="164" fontId="57" fillId="0" borderId="13" xfId="1" applyNumberFormat="1" applyFont="1" applyFill="1" applyBorder="1" applyAlignment="1">
      <alignment vertical="center" wrapText="1"/>
    </xf>
    <xf numFmtId="3" fontId="79" fillId="6" borderId="20" xfId="0" applyNumberFormat="1" applyFont="1" applyFill="1" applyBorder="1" applyAlignment="1">
      <alignment vertical="center" wrapText="1"/>
    </xf>
    <xf numFmtId="3" fontId="79" fillId="6" borderId="19" xfId="0" applyNumberFormat="1" applyFont="1" applyFill="1" applyBorder="1" applyAlignment="1">
      <alignment vertical="center" wrapText="1"/>
    </xf>
    <xf numFmtId="3" fontId="79" fillId="6" borderId="4" xfId="0" applyNumberFormat="1" applyFont="1" applyFill="1" applyBorder="1" applyAlignment="1">
      <alignment vertical="center" wrapText="1"/>
    </xf>
    <xf numFmtId="164" fontId="79" fillId="6" borderId="19" xfId="0" applyNumberFormat="1" applyFont="1" applyFill="1" applyBorder="1" applyAlignment="1">
      <alignment vertical="center" wrapText="1"/>
    </xf>
    <xf numFmtId="166" fontId="5" fillId="0" borderId="0" xfId="1" applyNumberFormat="1" applyFont="1" applyFill="1" applyBorder="1" applyAlignment="1">
      <alignment horizontal="right" vertical="center" wrapText="1"/>
    </xf>
    <xf numFmtId="166" fontId="5" fillId="0" borderId="0" xfId="1" applyNumberFormat="1" applyFont="1" applyFill="1" applyAlignment="1">
      <alignment horizontal="right" vertical="center" wrapText="1"/>
    </xf>
    <xf numFmtId="166" fontId="5" fillId="0" borderId="1" xfId="1" applyNumberFormat="1" applyFont="1" applyFill="1" applyBorder="1" applyAlignment="1">
      <alignment horizontal="right" vertical="center" wrapText="1"/>
    </xf>
    <xf numFmtId="172" fontId="29" fillId="0" borderId="0" xfId="0" applyNumberFormat="1" applyFont="1" applyAlignment="1">
      <alignment horizontal="right" vertical="center" wrapText="1"/>
    </xf>
    <xf numFmtId="164" fontId="58" fillId="0" borderId="0" xfId="1" applyNumberFormat="1" applyFont="1" applyFill="1" applyBorder="1" applyAlignment="1">
      <alignment vertical="center" wrapText="1"/>
    </xf>
    <xf numFmtId="164" fontId="58" fillId="0" borderId="0" xfId="0" applyNumberFormat="1" applyFont="1" applyAlignment="1">
      <alignment vertical="center" wrapText="1"/>
    </xf>
    <xf numFmtId="165" fontId="29" fillId="0" borderId="0" xfId="1" applyNumberFormat="1" applyFont="1" applyBorder="1" applyAlignment="1">
      <alignment vertical="center" wrapText="1"/>
    </xf>
    <xf numFmtId="172" fontId="29" fillId="0" borderId="0" xfId="0" applyNumberFormat="1" applyFont="1" applyAlignment="1">
      <alignment vertical="center" wrapText="1"/>
    </xf>
    <xf numFmtId="164" fontId="29" fillId="0" borderId="0" xfId="1" applyNumberFormat="1" applyFont="1" applyBorder="1" applyAlignment="1">
      <alignment vertical="center" wrapText="1"/>
    </xf>
    <xf numFmtId="0" fontId="29" fillId="0" borderId="0" xfId="0" applyFont="1" applyAlignment="1">
      <alignment horizontal="right"/>
    </xf>
    <xf numFmtId="172" fontId="29" fillId="6" borderId="4" xfId="0" applyNumberFormat="1" applyFont="1" applyFill="1" applyBorder="1" applyAlignment="1">
      <alignment horizontal="right" vertical="center" wrapText="1"/>
    </xf>
    <xf numFmtId="0" fontId="6" fillId="0" borderId="0" xfId="0" applyFont="1"/>
    <xf numFmtId="0" fontId="77" fillId="0" borderId="0" xfId="0" applyFont="1"/>
    <xf numFmtId="172" fontId="81" fillId="6" borderId="4" xfId="0" applyNumberFormat="1" applyFont="1" applyFill="1" applyBorder="1" applyAlignment="1">
      <alignment horizontal="right" vertical="center" wrapText="1"/>
    </xf>
    <xf numFmtId="0" fontId="57" fillId="0" borderId="0" xfId="0" applyFont="1" applyAlignment="1">
      <alignment vertical="center" wrapText="1"/>
    </xf>
    <xf numFmtId="3" fontId="29" fillId="0" borderId="0" xfId="0" applyNumberFormat="1" applyFont="1" applyAlignment="1">
      <alignment vertical="center" wrapText="1"/>
    </xf>
    <xf numFmtId="172" fontId="29" fillId="0" borderId="0" xfId="1" applyNumberFormat="1" applyFont="1" applyFill="1" applyAlignment="1">
      <alignment vertical="center" wrapText="1"/>
    </xf>
    <xf numFmtId="3" fontId="57" fillId="0" borderId="0" xfId="0" applyNumberFormat="1" applyFont="1" applyAlignment="1">
      <alignment vertical="center" wrapText="1"/>
    </xf>
    <xf numFmtId="172" fontId="29" fillId="0" borderId="0" xfId="0" applyNumberFormat="1" applyFont="1"/>
    <xf numFmtId="172" fontId="29" fillId="0" borderId="1" xfId="1" applyNumberFormat="1" applyFont="1" applyFill="1" applyBorder="1" applyAlignment="1">
      <alignment vertical="center" wrapText="1"/>
    </xf>
    <xf numFmtId="3" fontId="79" fillId="6" borderId="3" xfId="0" applyNumberFormat="1" applyFont="1" applyFill="1" applyBorder="1" applyAlignment="1">
      <alignment vertical="center" wrapText="1"/>
    </xf>
    <xf numFmtId="172" fontId="79" fillId="6" borderId="3" xfId="1" applyNumberFormat="1" applyFont="1" applyFill="1" applyBorder="1" applyAlignment="1">
      <alignment vertical="center" wrapText="1"/>
    </xf>
    <xf numFmtId="0" fontId="67" fillId="0" borderId="0" xfId="0" applyFont="1" applyAlignment="1">
      <alignment vertical="center" wrapText="1"/>
    </xf>
    <xf numFmtId="172" fontId="29" fillId="0" borderId="0" xfId="1" applyNumberFormat="1" applyFont="1" applyFill="1" applyBorder="1" applyAlignment="1">
      <alignment vertical="center" wrapText="1"/>
    </xf>
    <xf numFmtId="165" fontId="79" fillId="6" borderId="3" xfId="1" applyNumberFormat="1" applyFont="1" applyFill="1" applyBorder="1" applyAlignment="1">
      <alignment vertical="center" wrapText="1"/>
    </xf>
    <xf numFmtId="3" fontId="29" fillId="0" borderId="1" xfId="0" applyNumberFormat="1" applyFont="1" applyBorder="1" applyAlignment="1">
      <alignment vertical="center" wrapText="1"/>
    </xf>
    <xf numFmtId="172" fontId="29" fillId="0" borderId="1" xfId="0" applyNumberFormat="1" applyFont="1" applyBorder="1" applyAlignment="1">
      <alignment vertical="center" wrapText="1"/>
    </xf>
    <xf numFmtId="172" fontId="79" fillId="6" borderId="3" xfId="0" applyNumberFormat="1" applyFont="1" applyFill="1" applyBorder="1" applyAlignment="1">
      <alignment vertical="center" wrapText="1"/>
    </xf>
    <xf numFmtId="172" fontId="79" fillId="6" borderId="5" xfId="1" applyNumberFormat="1" applyFont="1" applyFill="1" applyBorder="1" applyAlignment="1">
      <alignment vertical="center" wrapText="1"/>
    </xf>
    <xf numFmtId="165" fontId="79" fillId="6" borderId="5" xfId="1" applyNumberFormat="1" applyFont="1" applyFill="1" applyBorder="1" applyAlignment="1">
      <alignment vertical="center" wrapText="1"/>
    </xf>
    <xf numFmtId="165" fontId="79" fillId="6" borderId="4" xfId="1" applyNumberFormat="1" applyFont="1" applyFill="1" applyBorder="1" applyAlignment="1">
      <alignment vertical="center" wrapText="1"/>
    </xf>
    <xf numFmtId="165" fontId="58" fillId="0" borderId="0" xfId="1" applyNumberFormat="1" applyFont="1" applyFill="1" applyAlignment="1">
      <alignment vertical="center" wrapText="1"/>
    </xf>
    <xf numFmtId="168" fontId="29" fillId="0" borderId="0" xfId="2" applyNumberFormat="1" applyFont="1" applyFill="1" applyAlignment="1">
      <alignment vertical="center" wrapText="1"/>
    </xf>
    <xf numFmtId="2" fontId="29" fillId="0" borderId="0" xfId="2" applyNumberFormat="1" applyFont="1" applyFill="1" applyAlignment="1">
      <alignment vertical="center" wrapText="1"/>
    </xf>
    <xf numFmtId="165" fontId="29" fillId="0" borderId="0" xfId="1" applyNumberFormat="1" applyFont="1" applyAlignment="1">
      <alignment vertical="center" wrapText="1"/>
    </xf>
    <xf numFmtId="165" fontId="29" fillId="0" borderId="1" xfId="1" applyNumberFormat="1" applyFont="1" applyFill="1" applyBorder="1" applyAlignment="1">
      <alignment vertical="center" wrapText="1"/>
    </xf>
    <xf numFmtId="3" fontId="79" fillId="6" borderId="5" xfId="0" applyNumberFormat="1" applyFont="1" applyFill="1" applyBorder="1" applyAlignment="1">
      <alignment vertical="center" wrapText="1"/>
    </xf>
    <xf numFmtId="172" fontId="79" fillId="6" borderId="4" xfId="0" applyNumberFormat="1" applyFont="1" applyFill="1" applyBorder="1" applyAlignment="1">
      <alignment vertical="center" wrapText="1"/>
    </xf>
    <xf numFmtId="168" fontId="29" fillId="0" borderId="1" xfId="0" applyNumberFormat="1" applyFont="1" applyBorder="1" applyAlignment="1">
      <alignment vertical="center" wrapText="1"/>
    </xf>
    <xf numFmtId="165" fontId="58" fillId="0" borderId="0" xfId="1" applyNumberFormat="1" applyFont="1" applyAlignment="1">
      <alignment vertical="center" wrapText="1"/>
    </xf>
    <xf numFmtId="0" fontId="88" fillId="6" borderId="0" xfId="0" applyFont="1" applyFill="1" applyAlignment="1">
      <alignment vertical="center" wrapText="1"/>
    </xf>
    <xf numFmtId="0" fontId="89" fillId="6" borderId="0" xfId="10" applyFont="1" applyFill="1" applyAlignment="1">
      <alignment vertical="center" wrapText="1"/>
    </xf>
    <xf numFmtId="0" fontId="90" fillId="0" borderId="0" xfId="10" applyFont="1"/>
    <xf numFmtId="0" fontId="88" fillId="0" borderId="0" xfId="0" applyFont="1" applyAlignment="1">
      <alignment horizontal="right"/>
    </xf>
    <xf numFmtId="0" fontId="90" fillId="0" borderId="1" xfId="10" applyFont="1" applyBorder="1"/>
    <xf numFmtId="0" fontId="88" fillId="0" borderId="1" xfId="0" applyFont="1" applyBorder="1" applyAlignment="1">
      <alignment horizontal="right"/>
    </xf>
    <xf numFmtId="0" fontId="88" fillId="0" borderId="0" xfId="0" applyFont="1"/>
    <xf numFmtId="0" fontId="90" fillId="0" borderId="0" xfId="10" applyFont="1" applyAlignment="1">
      <alignment wrapText="1"/>
    </xf>
    <xf numFmtId="0" fontId="88" fillId="0" borderId="0" xfId="0" applyFont="1" applyAlignment="1">
      <alignment vertical="center" wrapText="1"/>
    </xf>
    <xf numFmtId="0" fontId="90" fillId="0" borderId="0" xfId="10" applyFont="1" applyFill="1"/>
    <xf numFmtId="0" fontId="88" fillId="0" borderId="0" xfId="0" applyFont="1" applyAlignment="1">
      <alignment horizontal="left" indent="1"/>
    </xf>
    <xf numFmtId="0" fontId="90" fillId="0" borderId="0" xfId="10" applyFont="1" applyAlignment="1">
      <alignment vertical="center" wrapText="1"/>
    </xf>
    <xf numFmtId="0" fontId="5" fillId="0" borderId="0" xfId="0" applyFont="1" applyAlignment="1">
      <alignment horizontal="left" vertical="center" wrapText="1"/>
    </xf>
    <xf numFmtId="0" fontId="78" fillId="0" borderId="0" xfId="0" applyFont="1" applyAlignment="1">
      <alignment vertical="center" wrapText="1"/>
    </xf>
    <xf numFmtId="0" fontId="8" fillId="0" borderId="0" xfId="0" applyFont="1" applyAlignment="1">
      <alignment horizontal="left" wrapText="1"/>
    </xf>
    <xf numFmtId="0" fontId="5" fillId="0" borderId="0" xfId="0" applyFont="1" applyAlignment="1">
      <alignment horizontal="left" wrapText="1"/>
    </xf>
    <xf numFmtId="49" fontId="5" fillId="0" borderId="0" xfId="0" applyNumberFormat="1" applyFont="1" applyAlignment="1">
      <alignment horizontal="left"/>
    </xf>
    <xf numFmtId="0" fontId="27" fillId="0" borderId="0" xfId="0" applyFont="1" applyAlignment="1">
      <alignment horizontal="left" wrapText="1"/>
    </xf>
    <xf numFmtId="0" fontId="24" fillId="0" borderId="0" xfId="0" applyFont="1" applyAlignment="1">
      <alignment horizontal="left" wrapText="1"/>
    </xf>
    <xf numFmtId="0" fontId="5" fillId="0" borderId="0" xfId="0" applyFont="1" applyAlignment="1">
      <alignment horizontal="left"/>
    </xf>
    <xf numFmtId="0" fontId="64" fillId="0" borderId="0" xfId="0" applyFont="1" applyAlignment="1">
      <alignment horizontal="left" wrapText="1"/>
    </xf>
    <xf numFmtId="0" fontId="5" fillId="0" borderId="0" xfId="0" applyFont="1" applyAlignment="1">
      <alignment horizontal="left" vertical="center" wrapText="1" indent="5"/>
    </xf>
    <xf numFmtId="0" fontId="29" fillId="0" borderId="0" xfId="0" applyFont="1" applyAlignment="1">
      <alignment horizontal="left" vertical="center" wrapText="1"/>
    </xf>
    <xf numFmtId="0" fontId="57" fillId="0" borderId="0" xfId="0" applyFont="1" applyAlignment="1">
      <alignment horizontal="left" vertical="center" wrapText="1"/>
    </xf>
    <xf numFmtId="0" fontId="29" fillId="0" borderId="0" xfId="0" applyFont="1" applyAlignment="1">
      <alignment horizontal="left" vertical="center"/>
    </xf>
    <xf numFmtId="0" fontId="27" fillId="5" borderId="0" xfId="0" applyFont="1" applyFill="1" applyAlignment="1">
      <alignment horizontal="left" vertical="center" wrapText="1"/>
    </xf>
    <xf numFmtId="0" fontId="5" fillId="5" borderId="0" xfId="0" applyFont="1" applyFill="1" applyAlignment="1">
      <alignment horizontal="left" vertical="center" wrapText="1"/>
    </xf>
    <xf numFmtId="0" fontId="58" fillId="0" borderId="0" xfId="0" applyFont="1" applyAlignment="1">
      <alignment horizontal="justify" vertical="center" wrapText="1"/>
    </xf>
    <xf numFmtId="0" fontId="29" fillId="0" borderId="0" xfId="0" applyFont="1" applyAlignment="1">
      <alignment horizontal="justify" vertical="center" wrapText="1"/>
    </xf>
    <xf numFmtId="0" fontId="79" fillId="6" borderId="3" xfId="0" applyFont="1" applyFill="1" applyBorder="1" applyAlignment="1">
      <alignment horizontal="justify" vertical="center" wrapText="1"/>
    </xf>
    <xf numFmtId="0" fontId="48" fillId="6" borderId="3" xfId="0" applyFont="1" applyFill="1" applyBorder="1" applyAlignment="1">
      <alignment horizontal="justify" vertical="center" wrapText="1"/>
    </xf>
    <xf numFmtId="0" fontId="16" fillId="0" borderId="0" xfId="0" applyFont="1"/>
    <xf numFmtId="0" fontId="28" fillId="0" borderId="0" xfId="0" applyFont="1"/>
    <xf numFmtId="0" fontId="78" fillId="6" borderId="2" xfId="0" applyFont="1" applyFill="1" applyBorder="1" applyAlignment="1">
      <alignment horizontal="center" vertical="center" wrapText="1"/>
    </xf>
    <xf numFmtId="0" fontId="25" fillId="6" borderId="2" xfId="0" applyFont="1" applyFill="1" applyBorder="1" applyAlignment="1">
      <alignment horizontal="center" vertical="center"/>
    </xf>
    <xf numFmtId="0" fontId="64" fillId="0" borderId="0" xfId="0" applyFont="1" applyAlignment="1">
      <alignment horizontal="left" vertical="center" wrapText="1"/>
    </xf>
    <xf numFmtId="0" fontId="29" fillId="0" borderId="0" xfId="0" applyFont="1" applyAlignment="1">
      <alignment vertical="center"/>
    </xf>
    <xf numFmtId="0" fontId="58" fillId="0" borderId="0" xfId="0" applyFont="1" applyAlignment="1">
      <alignment horizontal="left" vertical="center" wrapText="1"/>
    </xf>
    <xf numFmtId="0" fontId="29" fillId="0" borderId="0" xfId="0" applyFont="1"/>
    <xf numFmtId="0" fontId="79" fillId="6" borderId="4" xfId="0" applyFont="1" applyFill="1" applyBorder="1" applyAlignment="1">
      <alignment horizontal="justify" vertical="center" wrapText="1"/>
    </xf>
    <xf numFmtId="0" fontId="48" fillId="6" borderId="4" xfId="0" applyFont="1" applyFill="1" applyBorder="1" applyAlignment="1">
      <alignment horizontal="justify" vertical="center" wrapText="1"/>
    </xf>
    <xf numFmtId="0" fontId="29" fillId="0" borderId="1" xfId="0" applyFont="1" applyBorder="1" applyAlignment="1">
      <alignment horizontal="left" vertical="center" wrapText="1"/>
    </xf>
    <xf numFmtId="0" fontId="79" fillId="6" borderId="3" xfId="0" applyFont="1" applyFill="1" applyBorder="1" applyAlignment="1">
      <alignment horizontal="justify" vertical="center"/>
    </xf>
    <xf numFmtId="0" fontId="48" fillId="6" borderId="3" xfId="0" applyFont="1" applyFill="1" applyBorder="1" applyAlignment="1">
      <alignment horizontal="justify" vertical="center"/>
    </xf>
    <xf numFmtId="0" fontId="79" fillId="6" borderId="4" xfId="0" applyFont="1" applyFill="1" applyBorder="1" applyAlignment="1">
      <alignment horizontal="justify" vertical="center"/>
    </xf>
    <xf numFmtId="0" fontId="48" fillId="6" borderId="4" xfId="0" applyFont="1" applyFill="1" applyBorder="1" applyAlignment="1">
      <alignment horizontal="justify" vertical="center"/>
    </xf>
    <xf numFmtId="0" fontId="64" fillId="0" borderId="0" xfId="0" applyFont="1" applyAlignment="1">
      <alignment horizontal="left" vertical="top"/>
    </xf>
    <xf numFmtId="0" fontId="28" fillId="0" borderId="0" xfId="0" applyFont="1" applyAlignment="1">
      <alignment horizontal="left" vertical="center"/>
    </xf>
    <xf numFmtId="0" fontId="13" fillId="6" borderId="1" xfId="0" applyFont="1" applyFill="1" applyBorder="1"/>
    <xf numFmtId="0" fontId="65" fillId="0" borderId="0" xfId="0" applyFont="1" applyAlignment="1">
      <alignment horizontal="left" vertical="center"/>
    </xf>
    <xf numFmtId="0" fontId="58" fillId="0" borderId="0" xfId="0" applyFont="1" applyAlignment="1">
      <alignment horizontal="justify" vertical="center"/>
    </xf>
    <xf numFmtId="0" fontId="64" fillId="0" borderId="0" xfId="0" applyFont="1" applyAlignment="1">
      <alignment vertical="top" wrapText="1"/>
    </xf>
    <xf numFmtId="0" fontId="29" fillId="0" borderId="0" xfId="0" applyFont="1" applyAlignment="1">
      <alignment vertical="top" wrapText="1"/>
    </xf>
    <xf numFmtId="0" fontId="16" fillId="0" borderId="0" xfId="0" applyFont="1" applyAlignment="1">
      <alignment vertical="top" wrapText="1"/>
    </xf>
    <xf numFmtId="0" fontId="0" fillId="0" borderId="0" xfId="0" applyAlignment="1">
      <alignment vertical="top" wrapText="1"/>
    </xf>
    <xf numFmtId="0" fontId="13" fillId="6" borderId="2" xfId="0" applyFont="1" applyFill="1" applyBorder="1"/>
    <xf numFmtId="0" fontId="65" fillId="0" borderId="0" xfId="0" applyFont="1" applyAlignment="1">
      <alignment horizontal="left" vertical="top"/>
    </xf>
    <xf numFmtId="0" fontId="28" fillId="0" borderId="0" xfId="0" applyFont="1" applyAlignment="1">
      <alignment vertical="center"/>
    </xf>
    <xf numFmtId="0" fontId="50" fillId="6" borderId="2" xfId="0" applyFont="1" applyFill="1" applyBorder="1"/>
    <xf numFmtId="0" fontId="50" fillId="6" borderId="1" xfId="0" applyFont="1" applyFill="1" applyBorder="1"/>
    <xf numFmtId="0" fontId="15" fillId="0" borderId="0" xfId="0" applyFont="1"/>
    <xf numFmtId="0" fontId="0" fillId="0" borderId="0" xfId="0"/>
    <xf numFmtId="0" fontId="29" fillId="0" borderId="0" xfId="0" applyFont="1" applyAlignment="1">
      <alignment horizontal="justify" vertical="center"/>
    </xf>
    <xf numFmtId="0" fontId="79" fillId="6" borderId="4" xfId="0" applyFont="1" applyFill="1" applyBorder="1" applyAlignment="1">
      <alignment horizontal="left" vertical="center"/>
    </xf>
    <xf numFmtId="0" fontId="48" fillId="6" borderId="4" xfId="0" applyFont="1" applyFill="1" applyBorder="1" applyAlignment="1">
      <alignment horizontal="left" vertical="center"/>
    </xf>
    <xf numFmtId="0" fontId="16" fillId="0" borderId="8" xfId="0" applyFont="1" applyBorder="1"/>
    <xf numFmtId="0" fontId="64" fillId="0" borderId="0" xfId="0" applyFont="1" applyAlignment="1">
      <alignment vertical="center" wrapText="1"/>
    </xf>
    <xf numFmtId="0" fontId="29" fillId="0" borderId="0" xfId="0" applyFont="1" applyAlignment="1">
      <alignment vertical="center"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4" fillId="0" borderId="0" xfId="0" applyFont="1" applyAlignment="1">
      <alignment horizontal="left" vertical="top" wrapText="1"/>
    </xf>
    <xf numFmtId="0" fontId="57" fillId="0" borderId="0" xfId="0" applyFont="1" applyAlignment="1">
      <alignment horizontal="left" vertical="top" wrapText="1"/>
    </xf>
    <xf numFmtId="0" fontId="28" fillId="0" borderId="0" xfId="0" applyFont="1" applyAlignment="1">
      <alignment horizontal="left" vertical="top"/>
    </xf>
    <xf numFmtId="0" fontId="29" fillId="0" borderId="0" xfId="0"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top" wrapText="1"/>
    </xf>
    <xf numFmtId="0" fontId="15" fillId="0" borderId="0" xfId="0" applyFont="1" applyAlignment="1">
      <alignment horizontal="left" vertical="top"/>
    </xf>
    <xf numFmtId="0" fontId="24" fillId="0" borderId="0" xfId="0" applyFont="1" applyAlignment="1">
      <alignment vertical="top" wrapText="1"/>
    </xf>
    <xf numFmtId="0" fontId="76" fillId="0" borderId="0" xfId="0" applyFont="1" applyAlignment="1">
      <alignment horizontal="left" wrapText="1"/>
    </xf>
    <xf numFmtId="0" fontId="16" fillId="2" borderId="0" xfId="0" applyFont="1" applyFill="1" applyAlignment="1">
      <alignment vertical="center" wrapText="1"/>
    </xf>
    <xf numFmtId="0" fontId="0" fillId="2" borderId="0" xfId="0" applyFill="1" applyAlignment="1">
      <alignment vertical="center" wrapText="1"/>
    </xf>
    <xf numFmtId="0" fontId="28" fillId="0" borderId="0" xfId="0" applyFont="1" applyAlignment="1">
      <alignment horizontal="left" vertical="center" wrapText="1"/>
    </xf>
    <xf numFmtId="0" fontId="24" fillId="0" borderId="0" xfId="0" applyFont="1" applyAlignment="1">
      <alignment horizontal="left" vertical="center" wrapText="1"/>
    </xf>
    <xf numFmtId="0" fontId="79" fillId="6" borderId="4" xfId="0" applyFont="1" applyFill="1" applyBorder="1" applyAlignment="1">
      <alignment vertical="center" wrapText="1"/>
    </xf>
    <xf numFmtId="0" fontId="48" fillId="6" borderId="4" xfId="0" applyFont="1" applyFill="1" applyBorder="1" applyAlignment="1">
      <alignment vertical="center" wrapText="1"/>
    </xf>
    <xf numFmtId="0" fontId="58" fillId="0" borderId="0" xfId="0" applyFont="1" applyAlignment="1">
      <alignment vertical="center" wrapText="1"/>
    </xf>
    <xf numFmtId="0" fontId="79" fillId="6" borderId="11" xfId="0" applyFont="1" applyFill="1" applyBorder="1" applyAlignment="1">
      <alignment horizontal="center" vertical="top" wrapText="1"/>
    </xf>
    <xf numFmtId="0" fontId="29" fillId="6" borderId="12" xfId="0" applyFont="1" applyFill="1" applyBorder="1" applyAlignment="1">
      <alignment horizontal="center" vertical="top" wrapText="1"/>
    </xf>
    <xf numFmtId="0" fontId="81" fillId="6" borderId="12" xfId="0" applyFont="1" applyFill="1" applyBorder="1" applyAlignment="1">
      <alignment horizontal="center" vertical="top" wrapText="1"/>
    </xf>
    <xf numFmtId="43" fontId="79" fillId="6" borderId="11" xfId="1" applyFont="1" applyFill="1" applyBorder="1" applyAlignment="1">
      <alignment horizontal="center" vertical="top" wrapText="1"/>
    </xf>
    <xf numFmtId="43" fontId="29" fillId="6" borderId="12" xfId="1" applyFont="1" applyFill="1" applyBorder="1" applyAlignment="1">
      <alignment horizontal="center" vertical="top" wrapText="1"/>
    </xf>
    <xf numFmtId="0" fontId="79" fillId="6" borderId="2" xfId="0" applyFont="1" applyFill="1" applyBorder="1" applyAlignment="1">
      <alignment horizontal="center" vertical="center" wrapText="1"/>
    </xf>
    <xf numFmtId="0" fontId="48" fillId="6" borderId="2" xfId="0" applyFont="1" applyFill="1" applyBorder="1" applyAlignment="1">
      <alignment horizontal="center" vertical="center" wrapText="1"/>
    </xf>
    <xf numFmtId="0" fontId="50" fillId="6" borderId="2" xfId="0" applyFont="1" applyFill="1" applyBorder="1" applyAlignment="1">
      <alignment horizontal="center" vertical="center" wrapText="1"/>
    </xf>
    <xf numFmtId="0" fontId="69" fillId="0" borderId="0" xfId="0" applyFont="1" applyAlignment="1">
      <alignment vertical="top" wrapText="1"/>
    </xf>
    <xf numFmtId="0" fontId="29" fillId="0" borderId="0" xfId="0" quotePrefix="1" applyFont="1" applyAlignment="1">
      <alignment horizontal="left" vertical="center" wrapText="1"/>
    </xf>
    <xf numFmtId="0" fontId="71" fillId="0" borderId="0" xfId="0" applyFont="1" applyAlignment="1">
      <alignment vertical="top" wrapText="1"/>
    </xf>
    <xf numFmtId="0" fontId="8" fillId="0" borderId="0" xfId="0" applyFont="1" applyAlignment="1">
      <alignment horizontal="left" vertical="center" wrapText="1"/>
    </xf>
    <xf numFmtId="165" fontId="58" fillId="0" borderId="0" xfId="1" applyNumberFormat="1" applyFont="1" applyFill="1" applyBorder="1" applyAlignment="1">
      <alignment horizontal="justify" vertical="center" wrapText="1"/>
    </xf>
    <xf numFmtId="0" fontId="79" fillId="6" borderId="4" xfId="0" applyFont="1" applyFill="1" applyBorder="1" applyAlignment="1">
      <alignment horizontal="left" vertical="center" wrapText="1"/>
    </xf>
    <xf numFmtId="0" fontId="48" fillId="6" borderId="4" xfId="0" applyFont="1" applyFill="1" applyBorder="1" applyAlignment="1">
      <alignment horizontal="left" vertical="center" wrapText="1"/>
    </xf>
    <xf numFmtId="0" fontId="41" fillId="0" borderId="0" xfId="0" applyFont="1"/>
    <xf numFmtId="0" fontId="25" fillId="0" borderId="0" xfId="0" applyFont="1" applyAlignment="1">
      <alignment horizontal="left" wrapText="1"/>
    </xf>
    <xf numFmtId="0" fontId="57" fillId="2" borderId="0" xfId="0" applyFont="1" applyFill="1" applyAlignment="1">
      <alignment horizontal="left" vertical="center" wrapText="1"/>
    </xf>
    <xf numFmtId="0" fontId="16" fillId="0" borderId="0" xfId="0" applyFont="1" applyAlignment="1">
      <alignment horizontal="left" vertical="top" wrapText="1"/>
    </xf>
    <xf numFmtId="0" fontId="2" fillId="0" borderId="0" xfId="0" applyFont="1"/>
    <xf numFmtId="0" fontId="15" fillId="0" borderId="0" xfId="0" applyFont="1" applyAlignment="1">
      <alignment vertical="center"/>
    </xf>
    <xf numFmtId="0" fontId="17" fillId="0" borderId="0" xfId="0" applyFont="1" applyAlignment="1">
      <alignment vertical="center"/>
    </xf>
    <xf numFmtId="0" fontId="8" fillId="0" borderId="0" xfId="0" applyFont="1" applyAlignment="1">
      <alignment vertical="center"/>
    </xf>
    <xf numFmtId="0" fontId="29" fillId="0" borderId="0" xfId="0" applyFont="1" applyAlignment="1">
      <alignment wrapText="1"/>
    </xf>
    <xf numFmtId="0" fontId="64" fillId="0" borderId="0" xfId="0" applyFont="1"/>
    <xf numFmtId="0" fontId="64" fillId="0" borderId="0" xfId="0" applyFont="1" applyAlignment="1">
      <alignment vertical="top"/>
    </xf>
    <xf numFmtId="0" fontId="29" fillId="0" borderId="13" xfId="0" applyFont="1" applyBorder="1"/>
    <xf numFmtId="0" fontId="29" fillId="0" borderId="15" xfId="0" applyFont="1" applyBorder="1"/>
    <xf numFmtId="0" fontId="29" fillId="0" borderId="1" xfId="0" applyFont="1" applyBorder="1"/>
    <xf numFmtId="0" fontId="29" fillId="0" borderId="0" xfId="0" applyFont="1" applyAlignment="1">
      <alignment horizontal="left" wrapText="1"/>
    </xf>
    <xf numFmtId="0" fontId="29" fillId="0" borderId="11" xfId="0" applyFont="1" applyBorder="1" applyAlignment="1">
      <alignment vertical="center" wrapText="1"/>
    </xf>
    <xf numFmtId="0" fontId="29" fillId="0" borderId="2" xfId="0" applyFont="1" applyBorder="1" applyAlignment="1">
      <alignment vertical="center" wrapText="1"/>
    </xf>
    <xf numFmtId="0" fontId="29" fillId="0" borderId="13" xfId="0" quotePrefix="1" applyFont="1" applyBorder="1" applyAlignment="1">
      <alignment horizontal="left" vertical="top" wrapText="1"/>
    </xf>
    <xf numFmtId="0" fontId="29" fillId="0" borderId="14" xfId="0" applyFont="1" applyBorder="1" applyAlignment="1">
      <alignment horizontal="left" vertical="top" wrapText="1"/>
    </xf>
    <xf numFmtId="0" fontId="29" fillId="0" borderId="13" xfId="0" applyFont="1" applyBorder="1" applyAlignment="1">
      <alignment horizontal="left" vertical="center" wrapText="1"/>
    </xf>
    <xf numFmtId="0" fontId="29" fillId="0" borderId="14" xfId="0" applyFont="1" applyBorder="1" applyAlignment="1">
      <alignment horizontal="left" vertical="center" wrapText="1"/>
    </xf>
    <xf numFmtId="0" fontId="29" fillId="0" borderId="13" xfId="0" quotePrefix="1" applyFont="1" applyBorder="1" applyAlignment="1">
      <alignment horizontal="left" vertical="center" wrapText="1"/>
    </xf>
    <xf numFmtId="0" fontId="29" fillId="0" borderId="14" xfId="0" quotePrefix="1" applyFont="1" applyBorder="1" applyAlignment="1">
      <alignment horizontal="left" vertical="top" wrapText="1"/>
    </xf>
    <xf numFmtId="0" fontId="29" fillId="0" borderId="15" xfId="0" quotePrefix="1" applyFont="1" applyBorder="1" applyAlignment="1">
      <alignment horizontal="left" vertical="top" wrapText="1"/>
    </xf>
    <xf numFmtId="0" fontId="29" fillId="0" borderId="16" xfId="0" quotePrefix="1" applyFont="1" applyBorder="1" applyAlignment="1">
      <alignment horizontal="left" vertical="top" wrapText="1"/>
    </xf>
    <xf numFmtId="0" fontId="8" fillId="0" borderId="0" xfId="0" applyFont="1"/>
    <xf numFmtId="0" fontId="29" fillId="0" borderId="9" xfId="0" applyFont="1" applyBorder="1" applyAlignment="1">
      <alignment vertical="center" wrapText="1"/>
    </xf>
    <xf numFmtId="0" fontId="29" fillId="0" borderId="3" xfId="0" applyFont="1" applyBorder="1" applyAlignment="1">
      <alignment vertical="center" wrapText="1"/>
    </xf>
    <xf numFmtId="0" fontId="29" fillId="0" borderId="9" xfId="0" applyFont="1" applyBorder="1" applyAlignment="1">
      <alignment horizontal="left" vertical="top" wrapText="1"/>
    </xf>
    <xf numFmtId="0" fontId="29" fillId="0" borderId="10" xfId="0" applyFont="1" applyBorder="1" applyAlignment="1">
      <alignment horizontal="left" vertical="top" wrapText="1"/>
    </xf>
    <xf numFmtId="0" fontId="79" fillId="6" borderId="9" xfId="0" applyFont="1" applyFill="1" applyBorder="1" applyAlignment="1">
      <alignment horizontal="center" vertical="center" wrapText="1"/>
    </xf>
    <xf numFmtId="0" fontId="48" fillId="6" borderId="10" xfId="0" applyFont="1" applyFill="1" applyBorder="1" applyAlignment="1">
      <alignment horizontal="center"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48" fillId="6" borderId="3" xfId="0" applyFont="1" applyFill="1" applyBorder="1" applyAlignment="1">
      <alignment horizontal="center" vertical="center" wrapText="1"/>
    </xf>
    <xf numFmtId="0" fontId="29" fillId="0" borderId="9" xfId="0" applyFont="1" applyBorder="1" applyAlignment="1">
      <alignment horizontal="left" vertical="center" wrapText="1"/>
    </xf>
    <xf numFmtId="0" fontId="29" fillId="0" borderId="3" xfId="0" applyFont="1" applyBorder="1" applyAlignment="1">
      <alignment horizontal="left" vertical="center" wrapText="1"/>
    </xf>
    <xf numFmtId="0" fontId="29" fillId="0" borderId="10" xfId="0" applyFont="1" applyBorder="1" applyAlignment="1">
      <alignment horizontal="left" vertical="center" wrapText="1"/>
    </xf>
    <xf numFmtId="0" fontId="79" fillId="6" borderId="9" xfId="0" applyFont="1" applyFill="1" applyBorder="1" applyAlignment="1">
      <alignment horizontal="justify" vertical="center" wrapText="1"/>
    </xf>
    <xf numFmtId="0" fontId="29" fillId="0" borderId="13" xfId="0" applyFont="1" applyBorder="1" applyAlignment="1">
      <alignment vertical="center" wrapText="1"/>
    </xf>
    <xf numFmtId="0" fontId="18" fillId="0" borderId="0" xfId="0" applyFont="1" applyAlignment="1">
      <alignment vertical="center"/>
    </xf>
    <xf numFmtId="0" fontId="79" fillId="6" borderId="18" xfId="0" applyFont="1" applyFill="1" applyBorder="1" applyAlignment="1">
      <alignment vertical="center" wrapText="1"/>
    </xf>
    <xf numFmtId="0" fontId="48" fillId="6" borderId="18" xfId="0" applyFont="1" applyFill="1" applyBorder="1" applyAlignment="1">
      <alignment vertical="center" wrapText="1"/>
    </xf>
    <xf numFmtId="0" fontId="58" fillId="0" borderId="0" xfId="0" applyFont="1" applyAlignment="1">
      <alignment horizontal="left" vertical="top" wrapText="1"/>
    </xf>
    <xf numFmtId="0" fontId="79" fillId="6" borderId="3" xfId="0" applyFont="1" applyFill="1" applyBorder="1" applyAlignment="1">
      <alignment horizontal="left" vertical="center" wrapText="1"/>
    </xf>
    <xf numFmtId="0" fontId="48" fillId="6" borderId="3" xfId="0" applyFont="1" applyFill="1" applyBorder="1" applyAlignment="1">
      <alignment horizontal="left" vertical="center" wrapText="1"/>
    </xf>
    <xf numFmtId="0" fontId="58" fillId="0" borderId="2" xfId="0" applyFont="1" applyBorder="1" applyAlignment="1">
      <alignment horizontal="justify" vertical="center" wrapText="1"/>
    </xf>
    <xf numFmtId="0" fontId="29" fillId="0" borderId="0" xfId="0" applyFont="1" applyAlignment="1">
      <alignment horizontal="left" vertical="top"/>
    </xf>
    <xf numFmtId="0" fontId="58" fillId="0" borderId="8" xfId="0" applyFont="1" applyBorder="1" applyAlignment="1">
      <alignment horizontal="justify" vertical="center" wrapText="1"/>
    </xf>
    <xf numFmtId="0" fontId="64" fillId="0" borderId="0" xfId="0" applyFont="1" applyAlignment="1">
      <alignment horizontal="left" vertical="top" wrapText="1"/>
    </xf>
    <xf numFmtId="0" fontId="69" fillId="0" borderId="0" xfId="0" applyFont="1" applyAlignment="1">
      <alignment horizontal="left" vertical="top" wrapText="1"/>
    </xf>
    <xf numFmtId="0" fontId="34" fillId="6" borderId="2" xfId="0" applyFont="1" applyFill="1" applyBorder="1"/>
    <xf numFmtId="0" fontId="8" fillId="0" borderId="0" xfId="0" applyFont="1" applyAlignment="1">
      <alignment vertical="top"/>
    </xf>
    <xf numFmtId="0" fontId="69" fillId="0" borderId="8" xfId="0" applyFont="1" applyBorder="1"/>
    <xf numFmtId="0" fontId="5" fillId="0" borderId="0" xfId="0" applyFont="1" applyAlignment="1">
      <alignment vertical="center"/>
    </xf>
    <xf numFmtId="0" fontId="31" fillId="0" borderId="0" xfId="0" applyFont="1"/>
    <xf numFmtId="0" fontId="33" fillId="0" borderId="0" xfId="0" applyFont="1" applyAlignment="1">
      <alignment vertical="center"/>
    </xf>
    <xf numFmtId="0" fontId="79" fillId="6" borderId="2" xfId="0" applyFont="1" applyFill="1" applyBorder="1" applyAlignment="1">
      <alignment horizontal="left" vertical="center" wrapText="1"/>
    </xf>
    <xf numFmtId="0" fontId="29" fillId="0" borderId="2" xfId="0" applyFont="1" applyBorder="1" applyAlignment="1">
      <alignment horizontal="left" vertical="center" wrapText="1"/>
    </xf>
    <xf numFmtId="0" fontId="29" fillId="0" borderId="0" xfId="0" applyFont="1" applyAlignment="1">
      <alignment horizontal="left"/>
    </xf>
    <xf numFmtId="6" fontId="29" fillId="0" borderId="0" xfId="0" applyNumberFormat="1" applyFont="1" applyAlignment="1">
      <alignment horizontal="left" vertical="center" wrapText="1"/>
    </xf>
    <xf numFmtId="0" fontId="48" fillId="6" borderId="2" xfId="0" applyFont="1" applyFill="1" applyBorder="1" applyAlignment="1">
      <alignment horizontal="left" vertical="center" wrapText="1"/>
    </xf>
    <xf numFmtId="0" fontId="48" fillId="6" borderId="0" xfId="0" applyFont="1" applyFill="1" applyAlignment="1">
      <alignment horizontal="left" vertical="top" wrapText="1"/>
    </xf>
    <xf numFmtId="0" fontId="79" fillId="6" borderId="2" xfId="0" applyFont="1" applyFill="1" applyBorder="1" applyAlignment="1">
      <alignment horizontal="center" vertical="center"/>
    </xf>
    <xf numFmtId="0" fontId="48" fillId="6" borderId="2" xfId="0" applyFont="1" applyFill="1" applyBorder="1" applyAlignment="1">
      <alignment horizontal="center" vertical="center"/>
    </xf>
    <xf numFmtId="0" fontId="18" fillId="0" borderId="0" xfId="0" applyFont="1" applyAlignment="1">
      <alignment horizontal="left" vertical="center"/>
    </xf>
    <xf numFmtId="0" fontId="58" fillId="0" borderId="2" xfId="0" applyFont="1" applyBorder="1" applyAlignment="1">
      <alignment horizontal="left" vertical="center" wrapText="1"/>
    </xf>
    <xf numFmtId="0" fontId="55" fillId="0" borderId="0" xfId="0" applyFont="1" applyAlignment="1">
      <alignment horizontal="left" vertical="center"/>
    </xf>
    <xf numFmtId="0" fontId="0" fillId="0" borderId="0" xfId="0" applyAlignment="1">
      <alignment wrapText="1"/>
    </xf>
    <xf numFmtId="0" fontId="29" fillId="0" borderId="0" xfId="6" applyFont="1" applyAlignment="1">
      <alignment horizontal="left" vertical="top" wrapText="1"/>
    </xf>
    <xf numFmtId="0" fontId="77" fillId="0" borderId="0" xfId="0" applyFont="1" applyAlignment="1">
      <alignment horizontal="left" wrapText="1"/>
    </xf>
    <xf numFmtId="0" fontId="67" fillId="0" borderId="0" xfId="0" applyFont="1" applyAlignment="1">
      <alignment horizontal="left" vertical="center" wrapText="1"/>
    </xf>
    <xf numFmtId="0" fontId="79" fillId="6" borderId="2" xfId="0" applyFont="1" applyFill="1" applyBorder="1" applyAlignment="1">
      <alignment horizontal="left" vertical="center"/>
    </xf>
    <xf numFmtId="0" fontId="48" fillId="6" borderId="2" xfId="0" applyFont="1" applyFill="1" applyBorder="1" applyAlignment="1">
      <alignment horizontal="left" vertical="center"/>
    </xf>
    <xf numFmtId="0" fontId="40" fillId="0" borderId="0" xfId="0" applyFont="1" applyAlignment="1">
      <alignment horizontal="left" wrapText="1"/>
    </xf>
    <xf numFmtId="0" fontId="0" fillId="0" borderId="0" xfId="0" applyAlignment="1">
      <alignment horizontal="left"/>
    </xf>
    <xf numFmtId="0" fontId="54" fillId="0" borderId="0" xfId="0" applyFont="1" applyAlignment="1">
      <alignment horizontal="left"/>
    </xf>
    <xf numFmtId="0" fontId="24" fillId="0" borderId="0" xfId="0" applyFont="1" applyAlignment="1">
      <alignment horizontal="left" vertical="center"/>
    </xf>
    <xf numFmtId="0" fontId="18" fillId="0" borderId="0" xfId="0" applyFont="1" applyAlignment="1">
      <alignment horizontal="left"/>
    </xf>
    <xf numFmtId="0" fontId="21" fillId="0" borderId="0" xfId="0" applyFont="1" applyAlignment="1">
      <alignment horizontal="left" vertical="center"/>
    </xf>
    <xf numFmtId="0" fontId="8" fillId="0" borderId="0" xfId="0" applyFont="1" applyAlignment="1">
      <alignment horizontal="left" vertical="center"/>
    </xf>
    <xf numFmtId="0" fontId="57" fillId="0" borderId="0" xfId="0" applyFont="1" applyAlignment="1">
      <alignment horizontal="left"/>
    </xf>
    <xf numFmtId="0" fontId="5" fillId="0" borderId="0" xfId="0" applyFont="1" applyAlignment="1">
      <alignment horizontal="left" vertical="center"/>
    </xf>
  </cellXfs>
  <cellStyles count="11">
    <cellStyle name="Comma" xfId="1" builtinId="3"/>
    <cellStyle name="Comma 10" xfId="5" xr:uid="{627EC61D-BEBF-484F-B0FD-755A10CB1D1C}"/>
    <cellStyle name="Currency" xfId="9" builtinId="4"/>
    <cellStyle name="Currency 11" xfId="4" xr:uid="{D9C49811-6C25-4772-BDD9-8975128AEFC2}"/>
    <cellStyle name="Hyperlink" xfId="10" builtinId="8"/>
    <cellStyle name="Normal" xfId="0" builtinId="0"/>
    <cellStyle name="Normal 10 2" xfId="3" xr:uid="{195A3BD2-E819-42AF-B8B2-3D2E5637D2F9}"/>
    <cellStyle name="Normal 2" xfId="7" xr:uid="{FC0AE5C8-9255-4A32-BECD-D62ADA42938E}"/>
    <cellStyle name="Normal 2 2" xfId="8" xr:uid="{18840BD0-AAE3-4B60-8EB0-588847271B90}"/>
    <cellStyle name="Normal_9. Other" xfId="6" xr:uid="{EB4AF0E0-0977-4166-8205-B364E7F104E7}"/>
    <cellStyle name="Percent" xfId="2" builtinId="5"/>
  </cellStyles>
  <dxfs count="0"/>
  <tableStyles count="0" defaultTableStyle="TableStyleMedium2" defaultPivotStyle="PivotStyleLight16"/>
  <colors>
    <mruColors>
      <color rgb="FF57A992"/>
      <color rgb="FFFF3399"/>
      <color rgb="FF040001"/>
      <color rgb="FF008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10</xdr:row>
      <xdr:rowOff>1</xdr:rowOff>
    </xdr:from>
    <xdr:to>
      <xdr:col>1</xdr:col>
      <xdr:colOff>1790701</xdr:colOff>
      <xdr:row>13</xdr:row>
      <xdr:rowOff>80011</xdr:rowOff>
    </xdr:to>
    <xdr:pic>
      <xdr:nvPicPr>
        <xdr:cNvPr id="3" name="Picture 2" descr="Signature on white background">
          <a:extLst>
            <a:ext uri="{FF2B5EF4-FFF2-40B4-BE49-F238E27FC236}">
              <a16:creationId xmlns:a16="http://schemas.microsoft.com/office/drawing/2014/main" id="{22F013BE-DF50-6539-E3AB-5E1598A36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3019426"/>
          <a:ext cx="1885950" cy="651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16</xdr:row>
      <xdr:rowOff>114301</xdr:rowOff>
    </xdr:from>
    <xdr:to>
      <xdr:col>1</xdr:col>
      <xdr:colOff>1533525</xdr:colOff>
      <xdr:row>19</xdr:row>
      <xdr:rowOff>69751</xdr:rowOff>
    </xdr:to>
    <xdr:pic>
      <xdr:nvPicPr>
        <xdr:cNvPr id="5" name="Picture 4" descr="Signature on a white background&#10;">
          <a:extLst>
            <a:ext uri="{FF2B5EF4-FFF2-40B4-BE49-F238E27FC236}">
              <a16:creationId xmlns:a16="http://schemas.microsoft.com/office/drawing/2014/main" id="{85D22B89-1160-408B-EAC3-3620075AAD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4276726"/>
          <a:ext cx="1609725" cy="52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38101</xdr:colOff>
      <xdr:row>22</xdr:row>
      <xdr:rowOff>142876</xdr:rowOff>
    </xdr:from>
    <xdr:to>
      <xdr:col>1</xdr:col>
      <xdr:colOff>1090247</xdr:colOff>
      <xdr:row>25</xdr:row>
      <xdr:rowOff>123826</xdr:rowOff>
    </xdr:to>
    <xdr:pic>
      <xdr:nvPicPr>
        <xdr:cNvPr id="7" name="Picture 6" descr="Signature on white background">
          <a:extLst>
            <a:ext uri="{FF2B5EF4-FFF2-40B4-BE49-F238E27FC236}">
              <a16:creationId xmlns:a16="http://schemas.microsoft.com/office/drawing/2014/main" id="{8A6F0615-A5E4-AE2F-5661-34109A9479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1" y="5448301"/>
          <a:ext cx="1147396"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796FA-136C-44E8-8715-51434BAF256A}">
  <sheetPr>
    <tabColor rgb="FF92D050"/>
    <pageSetUpPr fitToPage="1"/>
  </sheetPr>
  <dimension ref="A1:G60"/>
  <sheetViews>
    <sheetView tabSelected="1" zoomScaleNormal="100" workbookViewId="0">
      <selection activeCell="C14" sqref="C14"/>
    </sheetView>
  </sheetViews>
  <sheetFormatPr defaultColWidth="9.42578125" defaultRowHeight="15"/>
  <cols>
    <col min="1" max="1" width="22.42578125" style="2" customWidth="1"/>
    <col min="2" max="2" width="58.42578125" style="2" customWidth="1"/>
    <col min="3" max="3" width="6.5703125" style="2" customWidth="1"/>
    <col min="4" max="6" width="9.42578125" style="2"/>
    <col min="7" max="7" width="67.42578125" style="2" customWidth="1"/>
    <col min="8" max="16384" width="9.42578125" style="2"/>
  </cols>
  <sheetData>
    <row r="1" spans="1:7" ht="20.25">
      <c r="A1" s="20" t="str">
        <f>+Inf!A1</f>
        <v>Victorian Gambling and Casino Control Commission</v>
      </c>
      <c r="G1" s="361"/>
    </row>
    <row r="2" spans="1:7" ht="20.25">
      <c r="A2" s="20" t="s">
        <v>0</v>
      </c>
    </row>
    <row r="4" spans="1:7">
      <c r="A4" s="15" t="s">
        <v>1</v>
      </c>
      <c r="B4" s="5"/>
      <c r="C4" s="5"/>
    </row>
    <row r="5" spans="1:7" ht="57" customHeight="1">
      <c r="A5" s="514" t="s">
        <v>853</v>
      </c>
      <c r="B5" s="514"/>
      <c r="C5" s="514"/>
    </row>
    <row r="6" spans="1:7" ht="30.75" customHeight="1">
      <c r="A6" s="517" t="s">
        <v>852</v>
      </c>
      <c r="B6" s="517"/>
      <c r="C6" s="46"/>
    </row>
    <row r="7" spans="1:7">
      <c r="A7" s="47"/>
      <c r="B7" s="47"/>
      <c r="C7" s="47"/>
    </row>
    <row r="8" spans="1:7">
      <c r="A8" s="42" t="s">
        <v>0</v>
      </c>
      <c r="B8" s="504" t="s">
        <v>2</v>
      </c>
      <c r="C8" s="505" t="s">
        <v>854</v>
      </c>
    </row>
    <row r="9" spans="1:7">
      <c r="A9" s="5"/>
      <c r="B9" s="504" t="s">
        <v>3</v>
      </c>
      <c r="C9" s="505" t="s">
        <v>855</v>
      </c>
    </row>
    <row r="10" spans="1:7">
      <c r="A10" s="5"/>
      <c r="B10" s="504" t="s">
        <v>4</v>
      </c>
      <c r="C10" s="505" t="s">
        <v>856</v>
      </c>
    </row>
    <row r="11" spans="1:7">
      <c r="A11" s="47"/>
      <c r="B11" s="506" t="s">
        <v>5</v>
      </c>
      <c r="C11" s="507" t="s">
        <v>92</v>
      </c>
    </row>
    <row r="12" spans="1:7">
      <c r="A12" s="5"/>
      <c r="B12" s="508"/>
      <c r="C12" s="508"/>
    </row>
    <row r="13" spans="1:7">
      <c r="A13" s="516" t="s">
        <v>6</v>
      </c>
      <c r="B13" s="503" t="s">
        <v>7</v>
      </c>
      <c r="C13" s="429">
        <v>1</v>
      </c>
    </row>
    <row r="14" spans="1:7" ht="33" customHeight="1">
      <c r="A14" s="516"/>
      <c r="B14" s="509" t="s">
        <v>857</v>
      </c>
      <c r="C14" s="510">
        <v>1</v>
      </c>
    </row>
    <row r="15" spans="1:7" ht="9" customHeight="1">
      <c r="A15" s="5"/>
      <c r="B15" s="515"/>
      <c r="C15" s="515"/>
    </row>
    <row r="16" spans="1:7">
      <c r="A16" s="5"/>
      <c r="B16" s="503" t="s">
        <v>8</v>
      </c>
      <c r="C16" s="502">
        <v>2</v>
      </c>
    </row>
    <row r="17" spans="1:3">
      <c r="A17" s="5"/>
      <c r="B17" s="504" t="s">
        <v>9</v>
      </c>
      <c r="C17" s="510">
        <v>2</v>
      </c>
    </row>
    <row r="18" spans="1:3" ht="9" customHeight="1">
      <c r="A18" s="5"/>
      <c r="B18" s="508"/>
      <c r="C18" s="508"/>
    </row>
    <row r="19" spans="1:3">
      <c r="A19" s="5"/>
      <c r="B19" s="503" t="s">
        <v>10</v>
      </c>
      <c r="C19" s="368">
        <v>3</v>
      </c>
    </row>
    <row r="20" spans="1:3">
      <c r="A20" s="5"/>
      <c r="B20" s="504" t="s">
        <v>11</v>
      </c>
      <c r="C20" s="508">
        <v>3</v>
      </c>
    </row>
    <row r="21" spans="1:3">
      <c r="A21" s="5"/>
      <c r="B21" s="504" t="s">
        <v>12</v>
      </c>
      <c r="C21" s="508">
        <v>3</v>
      </c>
    </row>
    <row r="22" spans="1:3" ht="9" customHeight="1">
      <c r="A22" s="5"/>
      <c r="B22" s="508"/>
      <c r="C22" s="508"/>
    </row>
    <row r="23" spans="1:3">
      <c r="A23" s="5"/>
      <c r="B23" s="503" t="s">
        <v>13</v>
      </c>
      <c r="C23" s="368">
        <v>4</v>
      </c>
    </row>
    <row r="24" spans="1:3">
      <c r="A24" s="5"/>
      <c r="B24" s="511" t="s">
        <v>14</v>
      </c>
      <c r="C24" s="508">
        <v>4</v>
      </c>
    </row>
    <row r="25" spans="1:3" ht="17.25" customHeight="1">
      <c r="A25" s="5"/>
      <c r="B25" s="504" t="s">
        <v>859</v>
      </c>
      <c r="C25" s="505" t="s">
        <v>858</v>
      </c>
    </row>
    <row r="26" spans="1:3" ht="6.75" customHeight="1">
      <c r="A26" s="5"/>
      <c r="B26" s="504"/>
      <c r="C26" s="505"/>
    </row>
    <row r="27" spans="1:3">
      <c r="A27" s="5"/>
      <c r="B27" s="503" t="s">
        <v>15</v>
      </c>
      <c r="C27" s="368">
        <v>5</v>
      </c>
    </row>
    <row r="28" spans="1:3">
      <c r="A28" s="5"/>
      <c r="B28" s="504" t="s">
        <v>16</v>
      </c>
      <c r="C28" s="508">
        <v>5</v>
      </c>
    </row>
    <row r="29" spans="1:3">
      <c r="A29" s="5"/>
      <c r="B29" s="504" t="s">
        <v>861</v>
      </c>
      <c r="C29" s="512" t="s">
        <v>860</v>
      </c>
    </row>
    <row r="30" spans="1:3">
      <c r="A30" s="5"/>
      <c r="B30" s="504" t="s">
        <v>17</v>
      </c>
      <c r="C30" s="508">
        <v>5.2</v>
      </c>
    </row>
    <row r="31" spans="1:3" ht="6.75" customHeight="1">
      <c r="A31" s="5"/>
      <c r="B31" s="508"/>
      <c r="C31" s="508"/>
    </row>
    <row r="32" spans="1:3">
      <c r="A32" s="5"/>
      <c r="B32" s="503" t="s">
        <v>18</v>
      </c>
      <c r="C32" s="368">
        <v>6</v>
      </c>
    </row>
    <row r="33" spans="1:3">
      <c r="A33" s="5"/>
      <c r="B33" s="504" t="s">
        <v>19</v>
      </c>
      <c r="C33" s="508">
        <v>6</v>
      </c>
    </row>
    <row r="34" spans="1:3">
      <c r="A34" s="5"/>
      <c r="B34" s="504" t="s">
        <v>20</v>
      </c>
      <c r="C34" s="508">
        <v>6</v>
      </c>
    </row>
    <row r="35" spans="1:3">
      <c r="A35" s="5"/>
      <c r="B35" s="504" t="s">
        <v>21</v>
      </c>
      <c r="C35" s="508">
        <v>6</v>
      </c>
    </row>
    <row r="36" spans="1:3" ht="9" customHeight="1">
      <c r="A36" s="5"/>
      <c r="B36" s="508"/>
      <c r="C36" s="508"/>
    </row>
    <row r="37" spans="1:3">
      <c r="A37" s="5"/>
      <c r="B37" s="503" t="s">
        <v>22</v>
      </c>
      <c r="C37" s="368">
        <v>7</v>
      </c>
    </row>
    <row r="38" spans="1:3">
      <c r="A38" s="5"/>
      <c r="B38" s="504" t="s">
        <v>23</v>
      </c>
      <c r="C38" s="508">
        <v>7</v>
      </c>
    </row>
    <row r="39" spans="1:3">
      <c r="A39" s="5"/>
      <c r="B39" s="504" t="s">
        <v>24</v>
      </c>
      <c r="C39" s="508">
        <v>7</v>
      </c>
    </row>
    <row r="40" spans="1:3">
      <c r="A40" s="5"/>
      <c r="B40" s="504" t="s">
        <v>25</v>
      </c>
      <c r="C40" s="508">
        <v>7</v>
      </c>
    </row>
    <row r="41" spans="1:3">
      <c r="A41" s="5"/>
      <c r="B41" s="504" t="s">
        <v>26</v>
      </c>
      <c r="C41" s="508">
        <v>7</v>
      </c>
    </row>
    <row r="42" spans="1:3" ht="9" customHeight="1">
      <c r="A42" s="5"/>
      <c r="B42" s="508"/>
      <c r="C42" s="508"/>
    </row>
    <row r="43" spans="1:3">
      <c r="A43" s="5"/>
      <c r="B43" s="503" t="s">
        <v>27</v>
      </c>
      <c r="C43" s="368">
        <v>8</v>
      </c>
    </row>
    <row r="44" spans="1:3">
      <c r="A44" s="5"/>
      <c r="B44" s="513" t="s">
        <v>28</v>
      </c>
      <c r="C44" s="510">
        <v>8</v>
      </c>
    </row>
    <row r="45" spans="1:3">
      <c r="A45" s="5"/>
      <c r="B45" s="513" t="s">
        <v>29</v>
      </c>
      <c r="C45" s="510">
        <v>8</v>
      </c>
    </row>
    <row r="46" spans="1:3">
      <c r="A46" s="5"/>
      <c r="B46" s="504" t="s">
        <v>30</v>
      </c>
      <c r="C46" s="508">
        <v>8</v>
      </c>
    </row>
    <row r="47" spans="1:3" ht="9" customHeight="1">
      <c r="A47" s="5"/>
      <c r="B47" s="508"/>
      <c r="C47" s="508"/>
    </row>
    <row r="48" spans="1:3">
      <c r="A48" s="5"/>
      <c r="B48" s="503" t="s">
        <v>31</v>
      </c>
      <c r="C48" s="368">
        <v>9</v>
      </c>
    </row>
    <row r="49" spans="1:3">
      <c r="A49" s="5"/>
      <c r="B49" s="504" t="s">
        <v>32</v>
      </c>
      <c r="C49" s="508">
        <v>9</v>
      </c>
    </row>
    <row r="50" spans="1:3">
      <c r="A50" s="5"/>
      <c r="B50" s="504" t="s">
        <v>33</v>
      </c>
      <c r="C50" s="508">
        <v>9</v>
      </c>
    </row>
    <row r="51" spans="1:3">
      <c r="A51" s="5"/>
      <c r="B51" s="504" t="s">
        <v>34</v>
      </c>
      <c r="C51" s="508">
        <v>9</v>
      </c>
    </row>
    <row r="52" spans="1:3">
      <c r="A52" s="5"/>
      <c r="B52" s="504" t="s">
        <v>35</v>
      </c>
      <c r="C52" s="508">
        <v>9</v>
      </c>
    </row>
    <row r="53" spans="1:3">
      <c r="A53" s="5"/>
      <c r="B53" s="504" t="s">
        <v>36</v>
      </c>
      <c r="C53" s="508">
        <v>9</v>
      </c>
    </row>
    <row r="54" spans="1:3">
      <c r="A54" s="5"/>
      <c r="B54" s="504" t="s">
        <v>37</v>
      </c>
      <c r="C54" s="508">
        <v>9</v>
      </c>
    </row>
    <row r="55" spans="1:3">
      <c r="A55" s="5"/>
      <c r="B55" s="504" t="s">
        <v>38</v>
      </c>
      <c r="C55" s="508">
        <v>9</v>
      </c>
    </row>
    <row r="56" spans="1:3">
      <c r="A56" s="5"/>
      <c r="B56" s="504" t="s">
        <v>39</v>
      </c>
      <c r="C56" s="508">
        <v>9</v>
      </c>
    </row>
    <row r="57" spans="1:3">
      <c r="A57" s="5"/>
      <c r="B57" s="504" t="s">
        <v>40</v>
      </c>
      <c r="C57" s="508">
        <v>9</v>
      </c>
    </row>
    <row r="58" spans="1:3">
      <c r="A58" s="5"/>
      <c r="B58" s="5"/>
      <c r="C58" s="5"/>
    </row>
    <row r="59" spans="1:3">
      <c r="B59" s="5"/>
      <c r="C59" s="5"/>
    </row>
    <row r="60" spans="1:3">
      <c r="A60" s="5"/>
      <c r="B60" s="5"/>
      <c r="C60" s="5"/>
    </row>
  </sheetData>
  <sheetProtection algorithmName="SHA-512" hashValue="vl3hTgeJwCgYGk/a3fxZdMofWxchd2N8gHb/96rG2qxtYSIzUPNewu2xgff0h3Ed8xoasX1InnKzqWGzkZcpOg==" saltValue="FXwroHzzYCBSKh+ylBGaqA==" spinCount="100000" sheet="1" objects="1" scenarios="1"/>
  <mergeCells count="4">
    <mergeCell ref="A5:C5"/>
    <mergeCell ref="B15:C15"/>
    <mergeCell ref="A13:A14"/>
    <mergeCell ref="A6:B6"/>
  </mergeCells>
  <hyperlinks>
    <hyperlink ref="B8" location="COS!A1" display="Comprehensive operating statement" xr:uid="{97D753C8-1777-4A9A-AE18-49D803C09A03}"/>
    <hyperlink ref="B9" location="BS!A1" display="Balance sheet" xr:uid="{C884E252-F626-4FA6-8986-BEFDD45C38AE}"/>
    <hyperlink ref="B10" location="CFS!A1" display="Cash flow statement" xr:uid="{0F299D5B-BDA7-4AA9-91B8-CA46F30A1B94}"/>
    <hyperlink ref="B11" location="Equity!A1" display="Statement of changes in equity" xr:uid="{12947EB4-6FB2-41E7-A9DD-0DADC8BA062B}"/>
    <hyperlink ref="B13" location="'1. About this report'!A1" display="1.  About this report" xr:uid="{BE0F2305-2969-44A3-8209-D44C381E1FFB}"/>
    <hyperlink ref="B14" location="'1. About this report'!A20" display="1.1 Basis of preparation" xr:uid="{5644AD29-E47F-4ECC-96E8-249C667AD81E}"/>
    <hyperlink ref="B16" location="'2. Funding Services'!A1" display="2.  Funding delivery of our services" xr:uid="{7D6B33A3-5E2A-4626-9C79-3D2C6D0E0571}"/>
    <hyperlink ref="B17" location="'2. Funding Services'!A6" display="2.1  Summary of income that funds the delivery of our services" xr:uid="{491922A1-5672-4520-A7E7-07C2ABD9573A}"/>
    <hyperlink ref="B19" location="'3. Cost of Services'!A1" display="3.  The cost of delivering services" xr:uid="{0B356CCC-8E59-4DA3-B39F-95928EF94ADF}"/>
    <hyperlink ref="B20" location="'3. Cost of Services'!A6" display="3.1  Expenses incurred in the delivery of services" xr:uid="{61AD3971-96E9-4951-B15C-E109E483998A}"/>
    <hyperlink ref="B21" location="'3. Cost of Services'!A101" display="3.2  Other operating expenses" xr:uid="{C372C564-5434-4E4D-85CF-897472C70A29}"/>
    <hyperlink ref="B23" location="'4. Administered items'!A1" display="4.  Financial information administered items" xr:uid="{BA0A8BDE-5074-4C27-A0A5-03BDC190D40D}"/>
    <hyperlink ref="B24" location="'4. Administered items'!A1" display="4.1 Administered items" xr:uid="{315A8754-4AD7-456B-9B10-15079F2D94F8}"/>
    <hyperlink ref="B25" location="'4.1.5 Administered'!A1" display="4.1.5 Transactions on behalf of the government_x0009_" xr:uid="{F7D44C5B-C6B6-47E9-8EDA-9A4F4633CD91}"/>
    <hyperlink ref="B27" location="'5. Key Assets'!A1" display="5.  Key assets available to support output delivery" xr:uid="{EEBB5AC1-E8FC-419D-9C3C-03508244C339}"/>
    <hyperlink ref="B28" location="'5. Key Assets'!A6" display="5.1  Property, plant and equipment" xr:uid="{52E387BC-D641-4B0C-9B3B-823AAC5D0534}"/>
    <hyperlink ref="B29" location="'5.1.2 Purpose group'!A1" display="5.1.2 Purpose group" xr:uid="{D2696AB6-D9F5-48FB-8028-32192284A15F}"/>
    <hyperlink ref="B30" location="'5.2 Intangible Assets'!A1" display="5.2  Intangible assets" xr:uid="{7DB95D60-F3A6-4D01-8278-0B246EC43B4C}"/>
    <hyperlink ref="B32" location="'6. Other A &amp; L'!A1" display="6.  Other assets and liabilities" xr:uid="{B9775E9C-D485-493F-8668-5900AA22C01E}"/>
    <hyperlink ref="B33" location="'6. Other A &amp; L'!A6" display="6.1  Receivables" xr:uid="{122DEE45-452E-4C93-B4AE-FE13C8653C1D}"/>
    <hyperlink ref="B34" location="'6. Other A &amp; L'!A28" display="6.2  Payables" xr:uid="{CC957693-EABC-4C6A-ABA4-012F8EA43EAD}"/>
    <hyperlink ref="B35" location="'6. Other A &amp; L'!A44" display="6.3  Other Provisions" xr:uid="{7696BE19-69CE-4088-A1E5-05C655D79E83}"/>
    <hyperlink ref="B37" location="'7. Financed Operations'!A1" display="7.  How we financed our operations" xr:uid="{7A8EA3FE-D763-4BBC-9A2A-7531CA9C8163}"/>
    <hyperlink ref="B38" location="'7. Financed Operations'!A8" display="7.1  Leases" xr:uid="{7E091C53-7ED6-4CBA-85B6-C8189A2EEEEE}"/>
    <hyperlink ref="B39" location="'7. Financed Operations'!A29" display="7.2  Cash flow information and balances" xr:uid="{1800FA7E-4B79-4284-A0F8-D2816D748371}"/>
    <hyperlink ref="B40" location="'7. Financed Operations'!A58" display="7.3  Trust account balances" xr:uid="{C17861FA-2F65-4547-9FDF-A65EBD3EEF18}"/>
    <hyperlink ref="B41" location="'7. Financed Operations'!A72" display="7.4  Commitments for expenditure" xr:uid="{520339E5-7F4F-4633-9756-C3410464E591}"/>
    <hyperlink ref="B43" location="'8. Risk, Contingencies'!A1" display="8.  Risks, contingencies and valuation judgements" xr:uid="{01E35624-E464-46F2-9538-66D61D9CA8C2}"/>
    <hyperlink ref="B44" location="'8. Risk, Contingencies'!A5" display="8.1  Financial instruments specific disclosures" xr:uid="{D90C4905-A20C-4C18-9D39-3704D238221D}"/>
    <hyperlink ref="B45" location="'8. Risk, Contingencies'!A151" display="8.2  Contingent assets and contingent liabilities" xr:uid="{5FAF1098-3117-43ED-BC91-603DBB14DFCC}"/>
    <hyperlink ref="B46" location="'8. Risk, Contingencies'!A166" display="8.3  Fair value determination" xr:uid="{744D15E4-5E13-4880-B4C2-57D996EB9D35}"/>
    <hyperlink ref="B48" location="'9. Other'!A1" display="9.  Other disclosures" xr:uid="{E23E0A5F-3916-4C73-BB21-95EC6E66D05B}"/>
    <hyperlink ref="B49" location="'9. Other'!A6" display="9.1  Other economic flows included in the net result" xr:uid="{340D50BF-1049-4C32-AC1D-544DCFCB8EF7}"/>
    <hyperlink ref="B50" location="'9. Other'!A10" display="9.2  Responsible persons" xr:uid="{28B5D65F-EFCF-45DE-8FC4-034D68DCC160}"/>
    <hyperlink ref="B51" location="'9. Other'!A85" display="9.3  Remuneration of executives" xr:uid="{719CCDCC-1643-4B16-AEA3-66EDC85AAD2D}"/>
    <hyperlink ref="B52" location="'9. Other'!A111" display="9.4  Related parties" xr:uid="{68775FAC-D954-4910-82F8-D4EFFA29284E}"/>
    <hyperlink ref="B53" location="'9. Other'!A162" display="9.5  Remuneration of auditors" xr:uid="{E825AFA0-231E-4440-937F-69E78AC8F095}"/>
    <hyperlink ref="B54" location="'9. Other'!A169" display="9.6  Subsequent events" xr:uid="{86F454AA-5503-4204-BBF2-21748DFDBFDF}"/>
    <hyperlink ref="B55" location="'9. Other'!A175" display="9.7  Other accounting policies" xr:uid="{D0B53FEC-03BD-4F19-BA0A-94D8D321716C}"/>
    <hyperlink ref="B56" location="'9. Other'!A180" display="9.8  Australian Accounting Standards issued that are not yet effective" xr:uid="{AFE9DEFE-FBB2-41D7-BD79-270A0674B91A}"/>
    <hyperlink ref="B57" location="'9. Other'!A187" display="9.9 Glossary of technical terms and style conventions" xr:uid="{2F6F0E4C-7779-413F-AD11-956075E9FBFB}"/>
  </hyperlinks>
  <pageMargins left="0.70866141732283472" right="0.70866141732283472" top="0.74803149606299213" bottom="0.74803149606299213" header="0.31496062992125984" footer="0.31496062992125984"/>
  <pageSetup paperSize="9" fitToHeight="0" orientation="portrait" r:id="rId1"/>
  <headerFooter>
    <oddHeader xml:space="preserve">&amp;C&amp;"Calibri,Regular"&amp;10&amp;K000000 OFFICIAL&amp;1#
</oddHeader>
    <oddFooter>&amp;RPage &amp;P</oddFooter>
  </headerFooter>
  <rowBreaks count="1" manualBreakCount="1">
    <brk id="4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904D4-E304-4E74-896E-5BE3DAA20EAB}">
  <sheetPr>
    <tabColor rgb="FFC00000"/>
  </sheetPr>
  <dimension ref="A1:F74"/>
  <sheetViews>
    <sheetView topLeftCell="A44" zoomScaleNormal="100" workbookViewId="0">
      <selection activeCell="A67" sqref="A67:B67"/>
    </sheetView>
  </sheetViews>
  <sheetFormatPr defaultColWidth="9.42578125" defaultRowHeight="15"/>
  <cols>
    <col min="1" max="1" width="3.5703125" style="86" customWidth="1"/>
    <col min="2" max="2" width="91.42578125" style="86" customWidth="1"/>
    <col min="3" max="3" width="9.42578125" style="86"/>
    <col min="4" max="4" width="102.5703125" style="86" customWidth="1"/>
    <col min="5" max="16384" width="9.42578125" style="86"/>
  </cols>
  <sheetData>
    <row r="1" spans="1:5" ht="19.5" customHeight="1">
      <c r="A1" s="577" t="s">
        <v>246</v>
      </c>
      <c r="B1" s="578"/>
      <c r="D1" s="96"/>
    </row>
    <row r="3" spans="1:5" ht="15" customHeight="1">
      <c r="A3" s="574" t="s">
        <v>247</v>
      </c>
      <c r="B3" s="574"/>
      <c r="D3" s="574"/>
      <c r="E3" s="574"/>
    </row>
    <row r="4" spans="1:5" ht="69.75" customHeight="1">
      <c r="A4" s="575" t="s">
        <v>248</v>
      </c>
      <c r="B4" s="575"/>
      <c r="D4" s="575"/>
      <c r="E4" s="575"/>
    </row>
    <row r="5" spans="1:5" ht="8.1" customHeight="1">
      <c r="B5" s="48"/>
      <c r="E5" s="48"/>
    </row>
    <row r="6" spans="1:5" ht="30" customHeight="1">
      <c r="A6" s="575" t="s">
        <v>249</v>
      </c>
      <c r="B6" s="575"/>
      <c r="D6" s="320"/>
      <c r="E6" s="204"/>
    </row>
    <row r="7" spans="1:5" ht="8.1" customHeight="1">
      <c r="B7" s="48"/>
      <c r="E7" s="48"/>
    </row>
    <row r="8" spans="1:5" ht="30" customHeight="1">
      <c r="A8" s="575" t="s">
        <v>250</v>
      </c>
      <c r="B8" s="575"/>
      <c r="D8" s="575"/>
      <c r="E8" s="575"/>
    </row>
    <row r="9" spans="1:5" ht="8.1" customHeight="1">
      <c r="B9" s="48"/>
      <c r="E9" s="48"/>
    </row>
    <row r="10" spans="1:5" ht="15" customHeight="1">
      <c r="A10" s="574" t="s">
        <v>251</v>
      </c>
      <c r="B10" s="574"/>
      <c r="D10" s="574"/>
      <c r="E10" s="574"/>
    </row>
    <row r="11" spans="1:5" ht="27" customHeight="1">
      <c r="A11" s="575" t="s">
        <v>252</v>
      </c>
      <c r="B11" s="575"/>
      <c r="D11" s="575"/>
      <c r="E11" s="575"/>
    </row>
    <row r="12" spans="1:5" ht="8.1" customHeight="1">
      <c r="B12" s="48"/>
      <c r="E12" s="48"/>
    </row>
    <row r="13" spans="1:5" ht="74.25" hidden="1" customHeight="1">
      <c r="A13" s="576" t="s">
        <v>253</v>
      </c>
      <c r="B13" s="576"/>
      <c r="D13" s="576" t="s">
        <v>253</v>
      </c>
      <c r="E13" s="576"/>
    </row>
    <row r="14" spans="1:5" ht="8.1" hidden="1" customHeight="1"/>
    <row r="15" spans="1:5" ht="15" hidden="1" customHeight="1">
      <c r="A15" s="574"/>
      <c r="B15" s="574"/>
      <c r="D15" s="574"/>
      <c r="E15" s="574"/>
    </row>
    <row r="16" spans="1:5" ht="15" customHeight="1">
      <c r="A16" s="574" t="s">
        <v>254</v>
      </c>
      <c r="B16" s="574"/>
      <c r="D16" s="574"/>
      <c r="E16" s="574"/>
    </row>
    <row r="17" spans="1:5" ht="81.75" customHeight="1">
      <c r="A17" s="575" t="s">
        <v>255</v>
      </c>
      <c r="B17" s="575"/>
      <c r="D17" s="575"/>
      <c r="E17" s="575"/>
    </row>
    <row r="18" spans="1:5" ht="8.1" customHeight="1"/>
    <row r="19" spans="1:5" ht="15" customHeight="1">
      <c r="A19" s="574" t="s">
        <v>256</v>
      </c>
      <c r="B19" s="574"/>
      <c r="D19" s="574"/>
      <c r="E19" s="574"/>
    </row>
    <row r="20" spans="1:5" ht="30" customHeight="1">
      <c r="A20" s="573" t="s">
        <v>257</v>
      </c>
      <c r="B20" s="573"/>
      <c r="D20" s="575"/>
      <c r="E20" s="575"/>
    </row>
    <row r="21" spans="1:5" ht="8.1" customHeight="1"/>
    <row r="22" spans="1:5" ht="15" customHeight="1">
      <c r="A22" s="574" t="s">
        <v>258</v>
      </c>
      <c r="B22" s="574"/>
      <c r="D22" s="574"/>
      <c r="E22" s="574"/>
    </row>
    <row r="23" spans="1:5" ht="60" customHeight="1">
      <c r="A23" s="573" t="s">
        <v>259</v>
      </c>
      <c r="B23" s="573"/>
      <c r="D23" s="204"/>
      <c r="E23" s="204"/>
    </row>
    <row r="24" spans="1:5" ht="8.1" hidden="1" customHeight="1">
      <c r="B24" s="48"/>
      <c r="E24" s="48"/>
    </row>
    <row r="25" spans="1:5" ht="15" customHeight="1">
      <c r="A25" s="574" t="s">
        <v>260</v>
      </c>
      <c r="B25" s="574"/>
      <c r="D25" s="574"/>
      <c r="E25" s="574"/>
    </row>
    <row r="26" spans="1:5">
      <c r="A26" s="575" t="s">
        <v>261</v>
      </c>
      <c r="B26" s="575"/>
      <c r="D26" s="575"/>
      <c r="E26" s="575"/>
    </row>
    <row r="27" spans="1:5" ht="8.1" customHeight="1">
      <c r="B27" s="48"/>
      <c r="E27" s="48"/>
    </row>
    <row r="28" spans="1:5" ht="45" customHeight="1">
      <c r="A28" s="573" t="s">
        <v>262</v>
      </c>
      <c r="B28" s="573"/>
      <c r="D28" s="575"/>
      <c r="E28" s="575"/>
    </row>
    <row r="29" spans="1:5" ht="8.1" customHeight="1"/>
    <row r="30" spans="1:5" ht="15" customHeight="1">
      <c r="A30" s="574" t="s">
        <v>263</v>
      </c>
      <c r="B30" s="574"/>
      <c r="D30" s="574"/>
      <c r="E30" s="574"/>
    </row>
    <row r="31" spans="1:5" ht="42" customHeight="1">
      <c r="A31" s="575" t="s">
        <v>264</v>
      </c>
      <c r="B31" s="575"/>
      <c r="D31" s="575"/>
      <c r="E31" s="575"/>
    </row>
    <row r="32" spans="1:5" ht="8.1" customHeight="1">
      <c r="B32" s="48"/>
      <c r="E32" s="48"/>
    </row>
    <row r="33" spans="1:6" ht="25.5" customHeight="1">
      <c r="A33" s="575" t="s">
        <v>265</v>
      </c>
      <c r="B33" s="575"/>
      <c r="C33" s="209"/>
      <c r="D33" s="575"/>
      <c r="E33" s="575"/>
      <c r="F33" s="209"/>
    </row>
    <row r="34" spans="1:6" ht="15" customHeight="1">
      <c r="A34" s="198" t="s">
        <v>266</v>
      </c>
      <c r="B34" s="575" t="s">
        <v>267</v>
      </c>
      <c r="C34" s="575"/>
      <c r="D34" s="198"/>
      <c r="E34" s="575"/>
      <c r="F34" s="575"/>
    </row>
    <row r="35" spans="1:6" ht="30" customHeight="1">
      <c r="A35" s="198" t="s">
        <v>268</v>
      </c>
      <c r="B35" s="204" t="s">
        <v>269</v>
      </c>
      <c r="C35" s="204"/>
      <c r="D35" s="198"/>
      <c r="E35" s="204"/>
      <c r="F35" s="204"/>
    </row>
    <row r="36" spans="1:6" ht="29.25" customHeight="1">
      <c r="A36" s="573" t="s">
        <v>270</v>
      </c>
      <c r="B36" s="573"/>
      <c r="C36" s="209"/>
      <c r="D36" s="575"/>
      <c r="E36" s="575"/>
      <c r="F36" s="209"/>
    </row>
    <row r="37" spans="1:6" ht="8.1" customHeight="1">
      <c r="A37" s="84"/>
      <c r="B37" s="84"/>
      <c r="D37" s="84"/>
      <c r="E37" s="84"/>
    </row>
    <row r="38" spans="1:6" ht="15" customHeight="1">
      <c r="A38" s="574" t="s">
        <v>271</v>
      </c>
      <c r="B38" s="574"/>
      <c r="D38" s="574"/>
      <c r="E38" s="574"/>
    </row>
    <row r="39" spans="1:6" ht="49.5" customHeight="1">
      <c r="A39" s="575" t="s">
        <v>272</v>
      </c>
      <c r="B39" s="575"/>
      <c r="D39" s="575"/>
      <c r="E39" s="575"/>
    </row>
    <row r="40" spans="1:6" ht="8.1" customHeight="1">
      <c r="A40" s="84"/>
      <c r="B40" s="84"/>
      <c r="D40" s="84"/>
      <c r="E40" s="84"/>
    </row>
    <row r="41" spans="1:6" ht="59.1" customHeight="1">
      <c r="A41" s="575" t="s">
        <v>273</v>
      </c>
      <c r="B41" s="575"/>
      <c r="D41" s="575"/>
      <c r="E41" s="575"/>
    </row>
    <row r="42" spans="1:6" ht="8.1" customHeight="1">
      <c r="B42" s="62"/>
      <c r="E42" s="62"/>
    </row>
    <row r="43" spans="1:6" ht="41.25" hidden="1" customHeight="1">
      <c r="A43" s="571" t="s">
        <v>274</v>
      </c>
      <c r="B43" s="572"/>
      <c r="D43" s="571" t="s">
        <v>274</v>
      </c>
      <c r="E43" s="572"/>
    </row>
    <row r="44" spans="1:6" ht="88.5" customHeight="1">
      <c r="A44" s="575" t="s">
        <v>275</v>
      </c>
      <c r="B44" s="575"/>
      <c r="D44" s="314"/>
      <c r="E44" s="204"/>
    </row>
    <row r="45" spans="1:6" ht="14.85" hidden="1" customHeight="1"/>
    <row r="46" spans="1:6" ht="8.1" customHeight="1">
      <c r="A46" s="84"/>
      <c r="B46" s="84"/>
      <c r="D46" s="84"/>
      <c r="E46" s="84"/>
    </row>
    <row r="47" spans="1:6" ht="50.25" hidden="1" customHeight="1">
      <c r="A47" s="572" t="s">
        <v>276</v>
      </c>
      <c r="B47" s="572"/>
      <c r="D47" s="572" t="s">
        <v>276</v>
      </c>
      <c r="E47" s="572"/>
    </row>
    <row r="48" spans="1:6" ht="14.85" hidden="1" customHeight="1">
      <c r="A48" s="84"/>
      <c r="B48" s="84"/>
      <c r="D48" s="84"/>
      <c r="E48" s="84"/>
    </row>
    <row r="49" spans="1:6" ht="26.25" customHeight="1">
      <c r="A49" s="573" t="s">
        <v>277</v>
      </c>
      <c r="B49" s="573"/>
      <c r="D49" s="573"/>
      <c r="E49" s="573"/>
      <c r="F49" s="315"/>
    </row>
    <row r="50" spans="1:6" ht="8.1" customHeight="1">
      <c r="A50" s="84"/>
      <c r="B50" s="84"/>
      <c r="D50" s="84"/>
      <c r="E50" s="84"/>
    </row>
    <row r="51" spans="1:6" ht="15" customHeight="1">
      <c r="A51" s="574" t="s">
        <v>278</v>
      </c>
      <c r="B51" s="574"/>
      <c r="D51" s="574"/>
      <c r="E51" s="574"/>
    </row>
    <row r="52" spans="1:6" ht="62.25" customHeight="1">
      <c r="A52" s="573" t="s">
        <v>279</v>
      </c>
      <c r="B52" s="573"/>
      <c r="D52" s="316"/>
      <c r="E52" s="316"/>
    </row>
    <row r="53" spans="1:6" ht="8.1" customHeight="1">
      <c r="A53" s="84"/>
      <c r="B53" s="84"/>
      <c r="D53" s="84"/>
      <c r="E53" s="84"/>
    </row>
    <row r="54" spans="1:6" ht="15" customHeight="1">
      <c r="A54" s="574" t="s">
        <v>280</v>
      </c>
      <c r="B54" s="574"/>
      <c r="D54" s="574"/>
      <c r="E54" s="574"/>
    </row>
    <row r="55" spans="1:6" ht="44.25" customHeight="1">
      <c r="A55" s="573" t="s">
        <v>281</v>
      </c>
      <c r="B55" s="573"/>
      <c r="D55" s="316"/>
      <c r="E55" s="316"/>
    </row>
    <row r="56" spans="1:6" ht="8.1" customHeight="1">
      <c r="A56" s="84"/>
      <c r="B56" s="84"/>
      <c r="D56" s="84"/>
      <c r="E56" s="84"/>
    </row>
    <row r="57" spans="1:6" ht="45" customHeight="1">
      <c r="A57" s="573" t="s">
        <v>282</v>
      </c>
      <c r="B57" s="573"/>
      <c r="D57" s="317"/>
      <c r="E57" s="316"/>
    </row>
    <row r="58" spans="1:6" ht="39" hidden="1" customHeight="1">
      <c r="A58" s="572" t="s">
        <v>283</v>
      </c>
      <c r="B58" s="572"/>
      <c r="D58" s="572" t="s">
        <v>283</v>
      </c>
      <c r="E58" s="572"/>
    </row>
    <row r="59" spans="1:6" ht="15.6" hidden="1" customHeight="1">
      <c r="A59" s="574" t="s">
        <v>284</v>
      </c>
      <c r="B59" s="574"/>
      <c r="D59" s="574" t="s">
        <v>284</v>
      </c>
      <c r="E59" s="574"/>
    </row>
    <row r="60" spans="1:6" ht="15.6" hidden="1" customHeight="1">
      <c r="A60" s="84"/>
      <c r="B60" s="84"/>
      <c r="D60" s="84"/>
      <c r="E60" s="84"/>
    </row>
    <row r="61" spans="1:6" ht="15" hidden="1" customHeight="1">
      <c r="A61" s="574" t="s">
        <v>278</v>
      </c>
      <c r="B61" s="574"/>
      <c r="D61" s="574" t="s">
        <v>278</v>
      </c>
      <c r="E61" s="574"/>
    </row>
    <row r="62" spans="1:6" ht="69.75" hidden="1" customHeight="1">
      <c r="A62" s="572" t="s">
        <v>285</v>
      </c>
      <c r="B62" s="572"/>
      <c r="D62" s="572" t="s">
        <v>285</v>
      </c>
      <c r="E62" s="572"/>
    </row>
    <row r="63" spans="1:6" ht="8.1" customHeight="1">
      <c r="A63" s="84"/>
      <c r="B63" s="84"/>
      <c r="D63" s="84"/>
      <c r="E63" s="84"/>
    </row>
    <row r="64" spans="1:6" ht="15" customHeight="1">
      <c r="A64" s="88" t="s">
        <v>286</v>
      </c>
      <c r="B64" s="100"/>
      <c r="D64" s="88"/>
      <c r="E64" s="100"/>
    </row>
    <row r="65" spans="1:5" ht="13.5" hidden="1" customHeight="1">
      <c r="A65" s="570"/>
      <c r="B65" s="570"/>
      <c r="D65" s="570"/>
      <c r="E65" s="570"/>
    </row>
    <row r="66" spans="1:5" ht="6.75" customHeight="1">
      <c r="A66" s="98"/>
      <c r="B66" s="85"/>
      <c r="D66" s="98"/>
      <c r="E66" s="85"/>
    </row>
    <row r="67" spans="1:5" ht="72" customHeight="1">
      <c r="A67" s="580" t="s">
        <v>847</v>
      </c>
      <c r="B67" s="580"/>
      <c r="D67" s="204"/>
      <c r="E67" s="204"/>
    </row>
    <row r="68" spans="1:5" ht="8.1" customHeight="1">
      <c r="A68" s="84"/>
      <c r="B68" s="84"/>
    </row>
    <row r="69" spans="1:5" ht="15" hidden="1" customHeight="1">
      <c r="A69" s="88" t="s">
        <v>287</v>
      </c>
      <c r="B69" s="99"/>
    </row>
    <row r="70" spans="1:5" ht="27" hidden="1" customHeight="1">
      <c r="A70" s="572" t="s">
        <v>288</v>
      </c>
      <c r="B70" s="572"/>
    </row>
    <row r="71" spans="1:5" ht="8.1" hidden="1" customHeight="1">
      <c r="A71" s="579"/>
      <c r="B71" s="579"/>
    </row>
    <row r="72" spans="1:5" ht="44.25" hidden="1" customHeight="1">
      <c r="A72" s="579" t="s">
        <v>289</v>
      </c>
      <c r="B72" s="579"/>
    </row>
    <row r="73" spans="1:5" ht="12" customHeight="1">
      <c r="A73" s="85"/>
      <c r="B73" s="85"/>
    </row>
    <row r="74" spans="1:5" ht="8.1" customHeight="1"/>
  </sheetData>
  <sheetProtection algorithmName="SHA-512" hashValue="Ox/cAqQk9vIl+tMwLj6XudBWIUR1tcnV0bMyI9qBubvAFNTz9evMLcNpGoyuqA8oebheWTRmq9XHHARYwjCanA==" saltValue="sGTEvDp7sAhkuVZ3ao6/Hw==" spinCount="100000" sheet="1" objects="1" scenarios="1"/>
  <mergeCells count="77">
    <mergeCell ref="A59:B59"/>
    <mergeCell ref="A51:B51"/>
    <mergeCell ref="A52:B52"/>
    <mergeCell ref="A44:B44"/>
    <mergeCell ref="A55:B55"/>
    <mergeCell ref="A58:B58"/>
    <mergeCell ref="A57:B57"/>
    <mergeCell ref="A47:B47"/>
    <mergeCell ref="A71:B71"/>
    <mergeCell ref="A72:B72"/>
    <mergeCell ref="A61:B61"/>
    <mergeCell ref="A70:B70"/>
    <mergeCell ref="A65:B65"/>
    <mergeCell ref="A67:B67"/>
    <mergeCell ref="A62:B62"/>
    <mergeCell ref="A1:B1"/>
    <mergeCell ref="A3:B3"/>
    <mergeCell ref="A10:B10"/>
    <mergeCell ref="A15:B15"/>
    <mergeCell ref="A54:B54"/>
    <mergeCell ref="A4:B4"/>
    <mergeCell ref="A6:B6"/>
    <mergeCell ref="A8:B8"/>
    <mergeCell ref="A11:B11"/>
    <mergeCell ref="A13:B13"/>
    <mergeCell ref="A16:B16"/>
    <mergeCell ref="A17:B17"/>
    <mergeCell ref="A20:B20"/>
    <mergeCell ref="A25:B25"/>
    <mergeCell ref="A19:B19"/>
    <mergeCell ref="A49:B49"/>
    <mergeCell ref="A22:B22"/>
    <mergeCell ref="A39:B39"/>
    <mergeCell ref="A26:B26"/>
    <mergeCell ref="A43:B43"/>
    <mergeCell ref="B34:C34"/>
    <mergeCell ref="A23:B23"/>
    <mergeCell ref="A28:B28"/>
    <mergeCell ref="A31:B31"/>
    <mergeCell ref="A30:B30"/>
    <mergeCell ref="A38:B38"/>
    <mergeCell ref="A36:B36"/>
    <mergeCell ref="A33:B33"/>
    <mergeCell ref="A41:B41"/>
    <mergeCell ref="D30:E30"/>
    <mergeCell ref="D33:E33"/>
    <mergeCell ref="E34:F34"/>
    <mergeCell ref="D36:E36"/>
    <mergeCell ref="D62:E62"/>
    <mergeCell ref="D58:E58"/>
    <mergeCell ref="D39:E39"/>
    <mergeCell ref="D38:E38"/>
    <mergeCell ref="D41:E41"/>
    <mergeCell ref="D31:E31"/>
    <mergeCell ref="D59:E59"/>
    <mergeCell ref="D61:E61"/>
    <mergeCell ref="D15:E15"/>
    <mergeCell ref="D19:E19"/>
    <mergeCell ref="D22:E22"/>
    <mergeCell ref="D25:E25"/>
    <mergeCell ref="D28:E28"/>
    <mergeCell ref="D20:E20"/>
    <mergeCell ref="D26:E26"/>
    <mergeCell ref="D16:E16"/>
    <mergeCell ref="D17:E17"/>
    <mergeCell ref="D3:E3"/>
    <mergeCell ref="D8:E8"/>
    <mergeCell ref="D10:E10"/>
    <mergeCell ref="D13:E13"/>
    <mergeCell ref="D4:E4"/>
    <mergeCell ref="D11:E11"/>
    <mergeCell ref="D65:E65"/>
    <mergeCell ref="D43:E43"/>
    <mergeCell ref="D47:E47"/>
    <mergeCell ref="D49:E49"/>
    <mergeCell ref="D51:E51"/>
    <mergeCell ref="D54:E54"/>
  </mergeCells>
  <printOptions horizontalCentered="1"/>
  <pageMargins left="0.70866141732283472" right="0.70866141732283472" top="0.74803149606299213" bottom="0.74803149606299213" header="0.31496062992125984" footer="0.31496062992125984"/>
  <pageSetup paperSize="9" scale="90" orientation="portrait" r:id="rId1"/>
  <headerFooter>
    <oddHeader>&amp;C&amp;"Calibri"&amp;10&amp;K000000 OFFICIAL&amp;1#_x000D_</oddHeader>
    <oddFooter>&amp;RPage &amp;P</oddFooter>
  </headerFooter>
  <rowBreaks count="1" manualBreakCount="1">
    <brk id="37" max="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CFBFE-F856-49F6-8057-2389BD15E340}">
  <sheetPr>
    <tabColor rgb="FFC00000"/>
  </sheetPr>
  <dimension ref="A1:K61"/>
  <sheetViews>
    <sheetView topLeftCell="A18" zoomScaleNormal="100" workbookViewId="0">
      <selection activeCell="F21" sqref="F21"/>
    </sheetView>
  </sheetViews>
  <sheetFormatPr defaultRowHeight="15"/>
  <cols>
    <col min="1" max="1" width="52" customWidth="1"/>
    <col min="2" max="2" width="12.5703125" customWidth="1"/>
    <col min="3" max="3" width="14.5703125" customWidth="1"/>
    <col min="4" max="4" width="7.5703125" customWidth="1"/>
    <col min="6" max="6" width="13.42578125" bestFit="1" customWidth="1"/>
    <col min="7" max="7" width="15.42578125" bestFit="1" customWidth="1"/>
    <col min="8" max="8" width="13.42578125" bestFit="1" customWidth="1"/>
    <col min="11" max="11" width="11.5703125" bestFit="1" customWidth="1"/>
  </cols>
  <sheetData>
    <row r="1" spans="1:10" ht="15.75">
      <c r="A1" s="574" t="s">
        <v>290</v>
      </c>
      <c r="B1" s="574"/>
    </row>
    <row r="3" spans="1:10">
      <c r="A3" s="223"/>
      <c r="B3" s="405">
        <f>+Inf!$A$5</f>
        <v>2025</v>
      </c>
      <c r="C3" s="405">
        <f>+Inf!$A$4</f>
        <v>2024</v>
      </c>
    </row>
    <row r="4" spans="1:10">
      <c r="A4" s="224"/>
      <c r="B4" s="406" t="s">
        <v>291</v>
      </c>
      <c r="C4" s="406" t="s">
        <v>291</v>
      </c>
    </row>
    <row r="5" spans="1:10" ht="15" customHeight="1">
      <c r="A5" s="225" t="s">
        <v>292</v>
      </c>
      <c r="B5" s="193"/>
      <c r="C5" s="158"/>
    </row>
    <row r="6" spans="1:10" ht="15" customHeight="1">
      <c r="A6" s="324" t="s">
        <v>848</v>
      </c>
      <c r="B6" s="226">
        <v>47058452</v>
      </c>
      <c r="C6" s="226">
        <v>51315270</v>
      </c>
    </row>
    <row r="7" spans="1:10">
      <c r="A7" s="164" t="s">
        <v>293</v>
      </c>
      <c r="B7" s="226">
        <v>23283000</v>
      </c>
      <c r="C7" s="226">
        <v>19271295</v>
      </c>
      <c r="G7" s="109"/>
      <c r="H7" s="109"/>
      <c r="I7" s="109"/>
      <c r="J7" s="109"/>
    </row>
    <row r="8" spans="1:10" ht="15" customHeight="1">
      <c r="A8" s="164" t="s">
        <v>294</v>
      </c>
      <c r="B8" s="226">
        <v>1312811206</v>
      </c>
      <c r="C8" s="226">
        <v>1248608156</v>
      </c>
    </row>
    <row r="9" spans="1:10" ht="15" customHeight="1">
      <c r="A9" s="164" t="s">
        <v>295</v>
      </c>
      <c r="B9" s="226">
        <v>487467</v>
      </c>
      <c r="C9" s="226">
        <v>466936</v>
      </c>
      <c r="F9" s="72"/>
    </row>
    <row r="10" spans="1:10" ht="15" customHeight="1">
      <c r="A10" s="164" t="s">
        <v>296</v>
      </c>
      <c r="B10" s="226">
        <v>14860</v>
      </c>
      <c r="C10" s="226">
        <v>13962</v>
      </c>
    </row>
    <row r="11" spans="1:10" ht="15" customHeight="1">
      <c r="A11" s="50" t="s">
        <v>297</v>
      </c>
      <c r="B11" s="226">
        <v>6884034</v>
      </c>
      <c r="C11" s="226">
        <v>7640737</v>
      </c>
    </row>
    <row r="12" spans="1:10" ht="15" customHeight="1">
      <c r="A12" s="164" t="s">
        <v>298</v>
      </c>
      <c r="B12" s="226">
        <v>1528693</v>
      </c>
      <c r="C12" s="226">
        <v>29269127</v>
      </c>
    </row>
    <row r="13" spans="1:10">
      <c r="A13" s="164" t="s">
        <v>299</v>
      </c>
      <c r="B13" s="226">
        <v>11516820</v>
      </c>
      <c r="C13" s="226">
        <v>11525680</v>
      </c>
    </row>
    <row r="14" spans="1:10" ht="15" customHeight="1">
      <c r="A14" s="164" t="s">
        <v>300</v>
      </c>
      <c r="B14" s="226">
        <v>656010887</v>
      </c>
      <c r="C14" s="226">
        <v>723054640</v>
      </c>
    </row>
    <row r="15" spans="1:10" ht="15" customHeight="1">
      <c r="A15" s="164" t="s">
        <v>301</v>
      </c>
      <c r="B15" s="226">
        <v>2970820</v>
      </c>
      <c r="C15" s="226">
        <v>4013398</v>
      </c>
    </row>
    <row r="16" spans="1:10" ht="15" customHeight="1">
      <c r="A16" s="103" t="s">
        <v>302</v>
      </c>
      <c r="B16" s="226">
        <v>1969482</v>
      </c>
      <c r="C16" s="226">
        <v>1191080</v>
      </c>
    </row>
    <row r="17" spans="1:11" ht="15" customHeight="1">
      <c r="A17" s="164" t="s">
        <v>303</v>
      </c>
      <c r="B17" s="226">
        <v>5445924</v>
      </c>
      <c r="C17" s="226">
        <v>9573787</v>
      </c>
    </row>
    <row r="18" spans="1:11" ht="15" customHeight="1">
      <c r="A18" s="164" t="s">
        <v>304</v>
      </c>
      <c r="B18" s="226">
        <v>12000000</v>
      </c>
      <c r="C18" s="226">
        <v>12000000</v>
      </c>
    </row>
    <row r="19" spans="1:11" ht="15" customHeight="1">
      <c r="A19" s="164" t="s">
        <v>305</v>
      </c>
      <c r="B19" s="226">
        <v>114255950</v>
      </c>
      <c r="C19" s="226">
        <v>139290205</v>
      </c>
      <c r="K19" s="59"/>
    </row>
    <row r="20" spans="1:11" ht="15" customHeight="1">
      <c r="A20" s="164" t="s">
        <v>306</v>
      </c>
      <c r="B20" s="226">
        <v>29048450</v>
      </c>
      <c r="C20" s="226">
        <v>34166667</v>
      </c>
    </row>
    <row r="21" spans="1:11" ht="15" customHeight="1">
      <c r="A21" s="207" t="s">
        <v>307</v>
      </c>
      <c r="B21" s="226">
        <v>2000000</v>
      </c>
      <c r="C21" s="462" t="s">
        <v>317</v>
      </c>
    </row>
    <row r="22" spans="1:11" ht="15" customHeight="1">
      <c r="A22" s="164" t="s">
        <v>308</v>
      </c>
      <c r="B22" s="226">
        <v>43953467</v>
      </c>
      <c r="C22" s="227">
        <v>26751208</v>
      </c>
    </row>
    <row r="23" spans="1:11" ht="15.75" customHeight="1" thickBot="1">
      <c r="A23" s="407" t="s">
        <v>309</v>
      </c>
      <c r="B23" s="408">
        <v>2271239512</v>
      </c>
      <c r="C23" s="409">
        <v>2318152148</v>
      </c>
      <c r="H23" s="72"/>
    </row>
    <row r="24" spans="1:11" ht="15" customHeight="1">
      <c r="A24" s="149" t="s">
        <v>310</v>
      </c>
      <c r="B24" s="55"/>
      <c r="C24" s="56"/>
      <c r="H24" s="78"/>
    </row>
    <row r="25" spans="1:11" ht="15" customHeight="1">
      <c r="A25" s="164" t="s">
        <v>311</v>
      </c>
      <c r="B25" s="226">
        <v>-47058452</v>
      </c>
      <c r="C25" s="226">
        <v>-51315270</v>
      </c>
      <c r="H25" s="78"/>
      <c r="K25" s="78"/>
    </row>
    <row r="26" spans="1:11" ht="15" customHeight="1">
      <c r="A26" s="164" t="s">
        <v>312</v>
      </c>
      <c r="B26" s="226">
        <v>-2366324146</v>
      </c>
      <c r="C26" s="226">
        <v>-2863600025</v>
      </c>
      <c r="H26" s="78"/>
      <c r="K26" s="78"/>
    </row>
    <row r="27" spans="1:11">
      <c r="A27" s="197" t="s">
        <v>313</v>
      </c>
      <c r="B27" s="226">
        <v>-2763082</v>
      </c>
      <c r="C27" s="227">
        <v>-751504</v>
      </c>
      <c r="H27" s="78"/>
      <c r="K27" s="78"/>
    </row>
    <row r="28" spans="1:11" ht="15.75" thickBot="1">
      <c r="A28" s="410" t="s">
        <v>314</v>
      </c>
      <c r="B28" s="408">
        <v>-2416145680</v>
      </c>
      <c r="C28" s="409">
        <v>-2915666799</v>
      </c>
      <c r="H28" s="78"/>
      <c r="K28" s="78"/>
    </row>
    <row r="29" spans="1:11">
      <c r="A29" s="130" t="s">
        <v>315</v>
      </c>
      <c r="B29" s="55"/>
      <c r="C29" s="57"/>
      <c r="H29" s="78"/>
      <c r="K29" s="78"/>
    </row>
    <row r="30" spans="1:11">
      <c r="A30" s="197" t="s">
        <v>316</v>
      </c>
      <c r="B30" s="463" t="s">
        <v>317</v>
      </c>
      <c r="C30" s="464" t="s">
        <v>317</v>
      </c>
      <c r="H30" s="78"/>
      <c r="K30" s="78"/>
    </row>
    <row r="31" spans="1:11">
      <c r="A31" s="371" t="s">
        <v>318</v>
      </c>
      <c r="B31" s="414">
        <v>0</v>
      </c>
      <c r="C31" s="414">
        <f>SUM(C30)</f>
        <v>0</v>
      </c>
      <c r="H31" s="78"/>
      <c r="K31" s="78"/>
    </row>
    <row r="32" spans="1:11" ht="26.25" thickBot="1">
      <c r="A32" s="388" t="s">
        <v>319</v>
      </c>
      <c r="B32" s="409">
        <v>-144906168</v>
      </c>
      <c r="C32" s="409">
        <v>-597514651</v>
      </c>
      <c r="E32" s="72"/>
      <c r="F32" s="75"/>
      <c r="G32" s="68"/>
      <c r="H32" s="78"/>
      <c r="K32" s="71"/>
    </row>
    <row r="33" spans="1:3">
      <c r="A33" s="39"/>
      <c r="B33" s="55"/>
      <c r="C33" s="57"/>
    </row>
    <row r="34" spans="1:3" ht="51" hidden="1" customHeight="1">
      <c r="A34" s="581" t="s">
        <v>320</v>
      </c>
      <c r="B34" s="582"/>
      <c r="C34" s="582"/>
    </row>
    <row r="35" spans="1:3" ht="24" hidden="1">
      <c r="A35" s="120" t="s">
        <v>321</v>
      </c>
      <c r="B35" s="121"/>
      <c r="C35" s="121"/>
    </row>
    <row r="36" spans="1:3">
      <c r="A36" s="39"/>
      <c r="B36" s="55"/>
      <c r="C36" s="57"/>
    </row>
    <row r="37" spans="1:3">
      <c r="A37" s="234"/>
      <c r="B37" s="369">
        <f>+Inf!$A$5</f>
        <v>2025</v>
      </c>
      <c r="C37" s="369">
        <f>+Inf!$A$4</f>
        <v>2024</v>
      </c>
    </row>
    <row r="38" spans="1:3">
      <c r="A38" s="184"/>
      <c r="B38" s="370" t="s">
        <v>291</v>
      </c>
      <c r="C38" s="370" t="s">
        <v>291</v>
      </c>
    </row>
    <row r="39" spans="1:3">
      <c r="A39" s="158" t="s">
        <v>322</v>
      </c>
      <c r="B39" s="228"/>
      <c r="C39" s="229"/>
    </row>
    <row r="40" spans="1:3">
      <c r="A40" s="164" t="s">
        <v>75</v>
      </c>
      <c r="B40" s="226">
        <v>163841246</v>
      </c>
      <c r="C40" s="230">
        <v>153836314</v>
      </c>
    </row>
    <row r="41" spans="1:3">
      <c r="A41" s="164" t="s">
        <v>323</v>
      </c>
      <c r="B41" s="226">
        <v>34484046</v>
      </c>
      <c r="C41" s="230">
        <v>22311106</v>
      </c>
    </row>
    <row r="42" spans="1:3">
      <c r="A42" s="394" t="s">
        <v>324</v>
      </c>
      <c r="B42" s="412">
        <v>198325292</v>
      </c>
      <c r="C42" s="412">
        <v>176147420</v>
      </c>
    </row>
    <row r="43" spans="1:3">
      <c r="A43" s="158" t="s">
        <v>325</v>
      </c>
      <c r="B43" s="228"/>
      <c r="C43" s="228"/>
    </row>
    <row r="44" spans="1:3">
      <c r="A44" s="164" t="s">
        <v>326</v>
      </c>
      <c r="B44" s="226">
        <v>170763333</v>
      </c>
      <c r="C44" s="230">
        <v>161853333</v>
      </c>
    </row>
    <row r="45" spans="1:3">
      <c r="A45" s="394" t="s">
        <v>327</v>
      </c>
      <c r="B45" s="412">
        <v>170763334</v>
      </c>
      <c r="C45" s="412">
        <v>161853334</v>
      </c>
    </row>
    <row r="46" spans="1:3">
      <c r="A46" s="394" t="s">
        <v>82</v>
      </c>
      <c r="B46" s="412">
        <v>369087626</v>
      </c>
      <c r="C46" s="412">
        <v>337999754</v>
      </c>
    </row>
    <row r="47" spans="1:3">
      <c r="A47" s="158" t="s">
        <v>328</v>
      </c>
      <c r="B47" s="231"/>
      <c r="C47" s="231"/>
    </row>
    <row r="48" spans="1:3">
      <c r="A48" s="158" t="s">
        <v>329</v>
      </c>
      <c r="B48" s="228"/>
      <c r="C48" s="228"/>
    </row>
    <row r="49" spans="1:5">
      <c r="A49" s="164" t="s">
        <v>330</v>
      </c>
      <c r="B49" s="226">
        <v>134485821</v>
      </c>
      <c r="C49" s="230">
        <v>72142518</v>
      </c>
    </row>
    <row r="50" spans="1:5">
      <c r="A50" s="164" t="s">
        <v>84</v>
      </c>
      <c r="B50" s="226">
        <v>4559250</v>
      </c>
      <c r="C50" s="230">
        <v>3693431</v>
      </c>
    </row>
    <row r="51" spans="1:5" ht="15.75" thickBot="1">
      <c r="A51" s="395" t="s">
        <v>331</v>
      </c>
      <c r="B51" s="408">
        <v>139045071</v>
      </c>
      <c r="C51" s="408">
        <v>75835949</v>
      </c>
    </row>
    <row r="52" spans="1:5">
      <c r="A52" s="158" t="s">
        <v>332</v>
      </c>
      <c r="B52" s="228"/>
      <c r="C52" s="228"/>
    </row>
    <row r="53" spans="1:5">
      <c r="A53" s="50" t="s">
        <v>330</v>
      </c>
      <c r="B53" s="230">
        <v>1139633575</v>
      </c>
      <c r="C53" s="230">
        <v>1026849961</v>
      </c>
    </row>
    <row r="54" spans="1:5">
      <c r="A54" s="394" t="s">
        <v>333</v>
      </c>
      <c r="B54" s="412">
        <v>1139633575</v>
      </c>
      <c r="C54" s="412">
        <v>1026849961</v>
      </c>
    </row>
    <row r="55" spans="1:5">
      <c r="A55" s="394" t="s">
        <v>90</v>
      </c>
      <c r="B55" s="412">
        <v>1278678646</v>
      </c>
      <c r="C55" s="412">
        <v>1102685910</v>
      </c>
    </row>
    <row r="56" spans="1:5" ht="15.75" thickBot="1">
      <c r="A56" s="413" t="s">
        <v>334</v>
      </c>
      <c r="B56" s="409">
        <v>-909592020</v>
      </c>
      <c r="C56" s="409">
        <v>-764686156</v>
      </c>
      <c r="E56" s="72"/>
    </row>
    <row r="57" spans="1:5" ht="15.75" thickBot="1">
      <c r="A57" s="413" t="s">
        <v>335</v>
      </c>
      <c r="B57" s="409">
        <v>-909592414.20000005</v>
      </c>
      <c r="C57" s="409">
        <v>-764686246.20000005</v>
      </c>
      <c r="E57" s="72"/>
    </row>
    <row r="58" spans="1:5">
      <c r="A58" s="23"/>
      <c r="B58" s="29"/>
      <c r="C58" s="10"/>
    </row>
    <row r="59" spans="1:5" hidden="1">
      <c r="A59" s="116" t="s">
        <v>116</v>
      </c>
      <c r="B59" s="4"/>
      <c r="C59" s="4"/>
    </row>
    <row r="60" spans="1:5" ht="77.25" hidden="1" customHeight="1">
      <c r="A60" s="581" t="s">
        <v>336</v>
      </c>
      <c r="B60" s="582"/>
      <c r="C60" s="582"/>
    </row>
    <row r="61" spans="1:5">
      <c r="A61" s="116"/>
      <c r="B61" s="72"/>
    </row>
  </sheetData>
  <sheetProtection algorithmName="SHA-512" hashValue="ZPPxl7+sGMtD03qA98D0Saa2UOIFp26cRXyXtaiPgHyX6q98aoNLXSowNfurDsA/YA5HybxkD4bfFAjaCKhXPA==" saltValue="tN2ZZaLF0shLlz+PXmyIhQ==" spinCount="100000" sheet="1" objects="1" scenarios="1"/>
  <mergeCells count="3">
    <mergeCell ref="A1:B1"/>
    <mergeCell ref="A60:C60"/>
    <mergeCell ref="A34:C34"/>
  </mergeCells>
  <printOptions horizontalCentered="1"/>
  <pageMargins left="0.70866141732283472" right="0.70866141732283472" top="0.74803149606299213" bottom="0.74803149606299213" header="0.31496062992125984" footer="0.31496062992125984"/>
  <pageSetup paperSize="9" orientation="portrait" r:id="rId1"/>
  <headerFooter>
    <oddHeader>&amp;C&amp;"Calibri"&amp;10&amp;K000000 OFFICIAL&amp;1#_x000D_</oddHeader>
    <oddFooter>&amp;RPage &amp;P</oddFooter>
  </headerFooter>
  <rowBreaks count="1" manualBreakCount="1">
    <brk id="35"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9884B-346A-4950-AD9A-FA5BF24D45E9}">
  <sheetPr>
    <tabColor theme="7"/>
  </sheetPr>
  <dimension ref="A1:L93"/>
  <sheetViews>
    <sheetView zoomScaleNormal="100" workbookViewId="0">
      <selection activeCell="F9" sqref="F9"/>
    </sheetView>
  </sheetViews>
  <sheetFormatPr defaultRowHeight="15"/>
  <cols>
    <col min="1" max="1" width="54.5703125" customWidth="1"/>
    <col min="2" max="2" width="13.42578125" customWidth="1"/>
    <col min="3" max="3" width="23.5703125" customWidth="1"/>
    <col min="6" max="6" width="12.5703125" bestFit="1" customWidth="1"/>
    <col min="8" max="8" width="11.42578125" bestFit="1" customWidth="1"/>
  </cols>
  <sheetData>
    <row r="1" spans="1:12" ht="20.25">
      <c r="A1" s="20" t="s">
        <v>15</v>
      </c>
    </row>
    <row r="3" spans="1:12" ht="15.75">
      <c r="A3" s="58" t="s">
        <v>167</v>
      </c>
    </row>
    <row r="4" spans="1:12" ht="36.75" customHeight="1">
      <c r="A4" s="524" t="s">
        <v>337</v>
      </c>
      <c r="B4" s="524"/>
      <c r="C4" s="524"/>
    </row>
    <row r="5" spans="1:12" ht="8.1" customHeight="1"/>
    <row r="6" spans="1:12" ht="15.75">
      <c r="A6" s="52" t="s">
        <v>16</v>
      </c>
    </row>
    <row r="7" spans="1:12">
      <c r="A7" s="234"/>
      <c r="B7" s="369">
        <f>+Inf!A5</f>
        <v>2025</v>
      </c>
      <c r="C7" s="369">
        <f>+Inf!A4</f>
        <v>2024</v>
      </c>
    </row>
    <row r="8" spans="1:12">
      <c r="A8" s="184"/>
      <c r="B8" s="370" t="s">
        <v>53</v>
      </c>
      <c r="C8" s="370" t="s">
        <v>53</v>
      </c>
    </row>
    <row r="9" spans="1:12">
      <c r="A9" s="149" t="s">
        <v>338</v>
      </c>
      <c r="B9" s="193"/>
      <c r="C9" s="193"/>
    </row>
    <row r="10" spans="1:12">
      <c r="A10" s="102" t="s">
        <v>339</v>
      </c>
      <c r="B10" s="235">
        <v>6520522</v>
      </c>
      <c r="C10" s="133">
        <v>6520521.75</v>
      </c>
    </row>
    <row r="11" spans="1:12">
      <c r="A11" s="101" t="s">
        <v>340</v>
      </c>
      <c r="B11" s="236">
        <v>-6520522</v>
      </c>
      <c r="C11" s="139">
        <v>-6520521.75</v>
      </c>
      <c r="L11" s="69"/>
    </row>
    <row r="12" spans="1:12">
      <c r="A12" s="186"/>
      <c r="B12" s="414">
        <v>0</v>
      </c>
      <c r="C12" s="415">
        <v>0</v>
      </c>
      <c r="L12" s="69"/>
    </row>
    <row r="13" spans="1:12">
      <c r="A13" s="158" t="s">
        <v>341</v>
      </c>
      <c r="B13" s="237"/>
      <c r="C13" s="136"/>
      <c r="L13" s="69"/>
    </row>
    <row r="14" spans="1:12">
      <c r="A14" s="102" t="s">
        <v>339</v>
      </c>
      <c r="B14" s="235">
        <v>1719455</v>
      </c>
      <c r="C14" s="235">
        <v>1735038.24</v>
      </c>
      <c r="F14" s="69"/>
      <c r="L14" s="69"/>
    </row>
    <row r="15" spans="1:12">
      <c r="A15" s="101" t="s">
        <v>340</v>
      </c>
      <c r="B15" s="236">
        <v>-1687226</v>
      </c>
      <c r="C15" s="236">
        <v>-1683395.77</v>
      </c>
      <c r="F15" s="78"/>
      <c r="L15" s="69"/>
    </row>
    <row r="16" spans="1:12">
      <c r="A16" s="244"/>
      <c r="B16" s="375">
        <v>32229</v>
      </c>
      <c r="C16" s="373">
        <v>51642.469999999972</v>
      </c>
      <c r="F16" s="69"/>
    </row>
    <row r="17" spans="1:8">
      <c r="A17" s="158" t="s">
        <v>342</v>
      </c>
      <c r="B17" s="237"/>
      <c r="C17" s="136"/>
    </row>
    <row r="18" spans="1:8">
      <c r="A18" s="102" t="s">
        <v>339</v>
      </c>
      <c r="B18" s="161">
        <v>94999</v>
      </c>
      <c r="C18" s="235">
        <v>100589.24</v>
      </c>
    </row>
    <row r="19" spans="1:8">
      <c r="A19" s="101" t="s">
        <v>340</v>
      </c>
      <c r="B19" s="236">
        <v>-56697</v>
      </c>
      <c r="C19" s="236">
        <v>-50254.080000000002</v>
      </c>
    </row>
    <row r="20" spans="1:8">
      <c r="A20" s="245"/>
      <c r="B20" s="375">
        <v>38302</v>
      </c>
      <c r="C20" s="373">
        <v>50335.16</v>
      </c>
      <c r="F20" s="69"/>
      <c r="H20" s="69"/>
    </row>
    <row r="21" spans="1:8">
      <c r="A21" s="322" t="s">
        <v>343</v>
      </c>
      <c r="B21" s="329"/>
      <c r="C21" s="330"/>
      <c r="F21" s="69"/>
      <c r="H21" s="69"/>
    </row>
    <row r="22" spans="1:8">
      <c r="A22" s="102" t="s">
        <v>339</v>
      </c>
      <c r="B22" s="331">
        <v>446956</v>
      </c>
      <c r="C22" s="333">
        <v>0</v>
      </c>
      <c r="F22" s="69"/>
      <c r="H22" s="69"/>
    </row>
    <row r="23" spans="1:8">
      <c r="A23" s="245"/>
      <c r="B23" s="375">
        <v>446956</v>
      </c>
      <c r="C23" s="332"/>
      <c r="F23" s="69"/>
      <c r="H23" s="69"/>
    </row>
    <row r="24" spans="1:8">
      <c r="A24" s="158" t="s">
        <v>344</v>
      </c>
      <c r="B24" s="237"/>
      <c r="C24" s="136"/>
    </row>
    <row r="25" spans="1:8">
      <c r="A25" s="102" t="s">
        <v>339</v>
      </c>
      <c r="B25" s="235">
        <v>354311</v>
      </c>
      <c r="C25" s="235">
        <v>324540.18</v>
      </c>
    </row>
    <row r="26" spans="1:8">
      <c r="A26" s="101" t="s">
        <v>345</v>
      </c>
      <c r="B26" s="236">
        <v>-95955</v>
      </c>
      <c r="C26" s="236">
        <v>-184803.06</v>
      </c>
    </row>
    <row r="27" spans="1:8">
      <c r="A27" s="245"/>
      <c r="B27" s="375">
        <v>258356</v>
      </c>
      <c r="C27" s="373">
        <v>139737.12</v>
      </c>
    </row>
    <row r="28" spans="1:8" hidden="1">
      <c r="A28" s="158" t="s">
        <v>346</v>
      </c>
      <c r="B28" s="240"/>
      <c r="C28" s="136"/>
    </row>
    <row r="29" spans="1:8" hidden="1">
      <c r="A29" s="103" t="s">
        <v>347</v>
      </c>
      <c r="B29" s="241">
        <v>0</v>
      </c>
      <c r="C29" s="242">
        <v>0</v>
      </c>
    </row>
    <row r="30" spans="1:8" hidden="1">
      <c r="A30" s="239"/>
      <c r="B30" s="243">
        <v>0</v>
      </c>
      <c r="C30" s="238">
        <v>0</v>
      </c>
    </row>
    <row r="31" spans="1:8">
      <c r="A31" s="149" t="s">
        <v>348</v>
      </c>
      <c r="B31" s="237"/>
      <c r="C31" s="136"/>
    </row>
    <row r="32" spans="1:8">
      <c r="A32" s="102" t="s">
        <v>349</v>
      </c>
      <c r="B32" s="235">
        <v>9136243</v>
      </c>
      <c r="C32" s="133">
        <v>8680689.4100000001</v>
      </c>
      <c r="G32" s="69"/>
    </row>
    <row r="33" spans="1:9">
      <c r="A33" s="101" t="s">
        <v>350</v>
      </c>
      <c r="B33" s="236">
        <v>-8360400</v>
      </c>
      <c r="C33" s="236">
        <v>-8438974.6600000001</v>
      </c>
    </row>
    <row r="34" spans="1:9" ht="15.75" thickBot="1">
      <c r="A34" s="379" t="s">
        <v>351</v>
      </c>
      <c r="B34" s="416">
        <v>775843</v>
      </c>
      <c r="C34" s="377">
        <v>241713.75</v>
      </c>
      <c r="E34" s="69"/>
      <c r="H34" s="68"/>
      <c r="I34" s="69"/>
    </row>
    <row r="35" spans="1:9">
      <c r="H35" s="68"/>
    </row>
    <row r="36" spans="1:9" ht="15.75">
      <c r="A36" s="53" t="s">
        <v>352</v>
      </c>
    </row>
    <row r="37" spans="1:9" ht="88.5" customHeight="1">
      <c r="A37" s="524" t="s">
        <v>353</v>
      </c>
      <c r="B37" s="524"/>
      <c r="C37" s="524"/>
    </row>
    <row r="38" spans="1:9">
      <c r="A38" s="13"/>
      <c r="B38" s="44"/>
      <c r="C38" s="44"/>
    </row>
    <row r="39" spans="1:9" ht="40.5" hidden="1" customHeight="1">
      <c r="A39" s="514"/>
      <c r="B39" s="514"/>
      <c r="C39" s="514"/>
    </row>
    <row r="40" spans="1:9" ht="8.1" hidden="1" customHeight="1">
      <c r="A40" s="13"/>
      <c r="B40" s="44"/>
      <c r="C40" s="44"/>
    </row>
    <row r="41" spans="1:9" ht="30" hidden="1" customHeight="1">
      <c r="A41" s="514"/>
      <c r="B41" s="514"/>
      <c r="C41" s="514"/>
    </row>
    <row r="42" spans="1:9" ht="17.25" hidden="1" customHeight="1">
      <c r="A42" s="46"/>
      <c r="B42" s="46"/>
      <c r="C42" s="46"/>
    </row>
    <row r="43" spans="1:9" ht="19.5" customHeight="1">
      <c r="A43" s="583" t="s">
        <v>354</v>
      </c>
      <c r="B43" s="583"/>
      <c r="C43" s="583"/>
    </row>
    <row r="44" spans="1:9" ht="63" customHeight="1">
      <c r="A44" s="524" t="s">
        <v>355</v>
      </c>
      <c r="B44" s="524"/>
      <c r="C44" s="524"/>
    </row>
    <row r="45" spans="1:9" ht="30" hidden="1" customHeight="1">
      <c r="A45" s="514"/>
      <c r="B45" s="514"/>
      <c r="C45" s="514"/>
    </row>
    <row r="46" spans="1:9" ht="8.1" hidden="1" customHeight="1">
      <c r="A46" s="13"/>
    </row>
    <row r="47" spans="1:9" ht="30" hidden="1" customHeight="1">
      <c r="A47" s="584"/>
      <c r="B47" s="584"/>
      <c r="C47" s="584"/>
    </row>
    <row r="48" spans="1:9">
      <c r="A48" s="13"/>
    </row>
    <row r="49" spans="1:3" ht="15.75">
      <c r="A49" s="53" t="s">
        <v>356</v>
      </c>
    </row>
    <row r="50" spans="1:3" ht="36" customHeight="1">
      <c r="A50" s="524" t="s">
        <v>357</v>
      </c>
      <c r="B50" s="524"/>
      <c r="C50" s="524"/>
    </row>
    <row r="51" spans="1:3">
      <c r="A51" s="526" t="s">
        <v>358</v>
      </c>
      <c r="B51" s="526"/>
      <c r="C51" s="526"/>
    </row>
    <row r="52" spans="1:3">
      <c r="A52" s="526" t="s">
        <v>359</v>
      </c>
      <c r="B52" s="526"/>
      <c r="C52" s="526"/>
    </row>
    <row r="53" spans="1:3" ht="32.25" customHeight="1">
      <c r="A53" s="524" t="s">
        <v>360</v>
      </c>
      <c r="B53" s="526"/>
      <c r="C53" s="526"/>
    </row>
    <row r="54" spans="1:3">
      <c r="A54" s="207"/>
      <c r="B54" s="50"/>
      <c r="C54" s="50"/>
    </row>
    <row r="55" spans="1:3" ht="15.75">
      <c r="A55" s="53" t="s">
        <v>361</v>
      </c>
    </row>
    <row r="56" spans="1:3" ht="45" customHeight="1">
      <c r="A56" s="524" t="s">
        <v>362</v>
      </c>
      <c r="B56" s="524"/>
      <c r="C56" s="524"/>
    </row>
    <row r="57" spans="1:3" ht="83.1" customHeight="1">
      <c r="A57" s="539" t="s">
        <v>363</v>
      </c>
      <c r="B57" s="539"/>
      <c r="C57" s="539"/>
    </row>
    <row r="58" spans="1:3" ht="8.1" customHeight="1">
      <c r="A58" s="13"/>
    </row>
    <row r="59" spans="1:3" ht="30" customHeight="1">
      <c r="A59" s="524" t="s">
        <v>364</v>
      </c>
      <c r="B59" s="524"/>
      <c r="C59" s="524"/>
    </row>
    <row r="61" spans="1:3" ht="15.75">
      <c r="A61" s="52" t="s">
        <v>365</v>
      </c>
    </row>
    <row r="62" spans="1:3">
      <c r="A62" s="8" t="s">
        <v>366</v>
      </c>
    </row>
    <row r="63" spans="1:3">
      <c r="A63" s="234"/>
      <c r="B63" s="369">
        <f>+Inf!A5</f>
        <v>2025</v>
      </c>
      <c r="C63" s="369">
        <f>+Inf!A4</f>
        <v>2024</v>
      </c>
    </row>
    <row r="64" spans="1:3">
      <c r="A64" s="184"/>
      <c r="B64" s="370" t="s">
        <v>53</v>
      </c>
      <c r="C64" s="370" t="s">
        <v>53</v>
      </c>
    </row>
    <row r="65" spans="1:3" ht="25.5">
      <c r="A65" s="149" t="s">
        <v>367</v>
      </c>
      <c r="B65" s="193"/>
      <c r="C65" s="158"/>
    </row>
    <row r="66" spans="1:3">
      <c r="A66" s="103" t="s">
        <v>341</v>
      </c>
      <c r="B66" s="246">
        <v>50742</v>
      </c>
      <c r="C66" s="190">
        <v>147974.24</v>
      </c>
    </row>
    <row r="67" spans="1:3">
      <c r="A67" s="103" t="s">
        <v>368</v>
      </c>
      <c r="B67" s="246">
        <v>12033</v>
      </c>
      <c r="C67" s="190">
        <v>10637.62</v>
      </c>
    </row>
    <row r="68" spans="1:3">
      <c r="A68" s="103" t="s">
        <v>369</v>
      </c>
      <c r="B68" s="246">
        <v>49772</v>
      </c>
      <c r="C68" s="190">
        <v>69550.430000000008</v>
      </c>
    </row>
    <row r="69" spans="1:3">
      <c r="A69" s="197" t="s">
        <v>370</v>
      </c>
      <c r="B69" s="247">
        <v>1182909</v>
      </c>
      <c r="C69" s="192">
        <v>956077.18</v>
      </c>
    </row>
    <row r="70" spans="1:3" ht="15.75" thickBot="1">
      <c r="A70" s="388" t="s">
        <v>371</v>
      </c>
      <c r="B70" s="400">
        <v>1295456</v>
      </c>
      <c r="C70" s="400">
        <v>1184239.47</v>
      </c>
    </row>
    <row r="72" spans="1:3" ht="30" customHeight="1">
      <c r="A72" s="524" t="s">
        <v>372</v>
      </c>
      <c r="B72" s="524"/>
      <c r="C72" s="524"/>
    </row>
    <row r="73" spans="1:3">
      <c r="A73" s="13"/>
    </row>
    <row r="74" spans="1:3" ht="45" customHeight="1">
      <c r="A74" s="524" t="s">
        <v>373</v>
      </c>
      <c r="B74" s="524"/>
      <c r="C74" s="524"/>
    </row>
    <row r="76" spans="1:3" ht="25.5">
      <c r="A76" s="417" t="s">
        <v>374</v>
      </c>
      <c r="B76" s="351"/>
      <c r="C76" s="418" t="s">
        <v>375</v>
      </c>
    </row>
    <row r="77" spans="1:3">
      <c r="A77" s="103" t="s">
        <v>376</v>
      </c>
      <c r="B77" s="248"/>
      <c r="C77" s="248">
        <v>7.6</v>
      </c>
    </row>
    <row r="78" spans="1:3">
      <c r="A78" s="249" t="s">
        <v>341</v>
      </c>
      <c r="B78" s="250"/>
      <c r="C78" s="250">
        <v>4</v>
      </c>
    </row>
    <row r="79" spans="1:3">
      <c r="A79" s="130" t="s">
        <v>377</v>
      </c>
      <c r="B79" s="248"/>
      <c r="C79" s="248"/>
    </row>
    <row r="80" spans="1:3">
      <c r="A80" s="103" t="s">
        <v>378</v>
      </c>
      <c r="B80" s="195"/>
      <c r="C80" s="195">
        <v>8</v>
      </c>
    </row>
    <row r="81" spans="1:3">
      <c r="A81" s="249" t="s">
        <v>379</v>
      </c>
      <c r="B81" s="250"/>
      <c r="C81" s="250">
        <v>3</v>
      </c>
    </row>
    <row r="82" spans="1:3">
      <c r="A82" s="130" t="s">
        <v>380</v>
      </c>
      <c r="B82" s="195"/>
      <c r="C82" s="195"/>
    </row>
    <row r="83" spans="1:3">
      <c r="A83" s="197" t="s">
        <v>381</v>
      </c>
      <c r="B83" s="247"/>
      <c r="C83" s="247">
        <v>3</v>
      </c>
    </row>
    <row r="84" spans="1:3">
      <c r="A84" s="130" t="s">
        <v>382</v>
      </c>
      <c r="B84" s="195"/>
      <c r="C84" s="195"/>
    </row>
    <row r="85" spans="1:3">
      <c r="A85" s="249" t="s">
        <v>383</v>
      </c>
      <c r="B85" s="250"/>
      <c r="C85" s="250">
        <v>8</v>
      </c>
    </row>
    <row r="87" spans="1:3" ht="30" customHeight="1">
      <c r="A87" s="524" t="s">
        <v>384</v>
      </c>
      <c r="B87" s="524"/>
      <c r="C87" s="524"/>
    </row>
    <row r="88" spans="1:3" ht="8.1" customHeight="1">
      <c r="A88" s="207"/>
      <c r="B88" s="50"/>
      <c r="C88" s="50"/>
    </row>
    <row r="89" spans="1:3" ht="15" customHeight="1">
      <c r="A89" s="524" t="s">
        <v>385</v>
      </c>
      <c r="B89" s="524"/>
      <c r="C89" s="524"/>
    </row>
    <row r="90" spans="1:3" ht="8.1" customHeight="1">
      <c r="A90" s="207"/>
      <c r="B90" s="50"/>
      <c r="C90" s="50"/>
    </row>
    <row r="91" spans="1:3">
      <c r="A91" s="526" t="s">
        <v>386</v>
      </c>
      <c r="B91" s="526"/>
      <c r="C91" s="526"/>
    </row>
    <row r="92" spans="1:3" ht="8.1" customHeight="1">
      <c r="A92" s="207"/>
      <c r="B92" s="50"/>
      <c r="C92" s="50"/>
    </row>
    <row r="93" spans="1:3">
      <c r="A93" s="13"/>
    </row>
  </sheetData>
  <sheetProtection algorithmName="SHA-512" hashValue="t4aJrzrJMxeSx4nXQ0zc5rqHOl2mEd4ehqvhn7VsGRR11W2N8EoSkxJjf+vhphfwvIufVA5AOgAQHn1lxuLQcg==" saltValue="m4LmXqov+z5Md9LOtQe9fA==" spinCount="100000" sheet="1" objects="1" scenarios="1"/>
  <mergeCells count="20">
    <mergeCell ref="A72:C72"/>
    <mergeCell ref="A74:C74"/>
    <mergeCell ref="A87:C87"/>
    <mergeCell ref="A89:C89"/>
    <mergeCell ref="A91:C91"/>
    <mergeCell ref="A56:C56"/>
    <mergeCell ref="A59:C59"/>
    <mergeCell ref="A43:C43"/>
    <mergeCell ref="A57:C57"/>
    <mergeCell ref="A45:C45"/>
    <mergeCell ref="A47:C47"/>
    <mergeCell ref="A50:C50"/>
    <mergeCell ref="A44:C44"/>
    <mergeCell ref="A4:C4"/>
    <mergeCell ref="A53:C53"/>
    <mergeCell ref="A51:C51"/>
    <mergeCell ref="A52:C52"/>
    <mergeCell ref="A37:C37"/>
    <mergeCell ref="A39:C39"/>
    <mergeCell ref="A41:C41"/>
  </mergeCells>
  <printOptions horizontalCentered="1"/>
  <pageMargins left="0.70866141732283472" right="0.70866141732283472" top="0.74803149606299213" bottom="0.74803149606299213" header="0.31496062992125984" footer="0.31496062992125984"/>
  <pageSetup paperSize="9" scale="95" orientation="portrait" r:id="rId1"/>
  <headerFooter>
    <oddHeader>&amp;C&amp;"Calibri"&amp;10&amp;K000000 OFFICIAL&amp;1#_x000D_</oddHeader>
    <oddFooter>&amp;RPage &amp;P</oddFooter>
  </headerFooter>
  <rowBreaks count="2" manualBreakCount="2">
    <brk id="47" max="2" man="1"/>
    <brk id="73" max="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1454F-B66A-459A-AC32-6F108A2C0918}">
  <sheetPr>
    <tabColor theme="7"/>
    <pageSetUpPr fitToPage="1"/>
  </sheetPr>
  <dimension ref="A1:O20"/>
  <sheetViews>
    <sheetView zoomScaleNormal="100" workbookViewId="0">
      <selection activeCell="N10" sqref="N10"/>
    </sheetView>
  </sheetViews>
  <sheetFormatPr defaultRowHeight="15"/>
  <cols>
    <col min="1" max="1" width="36.42578125" customWidth="1"/>
    <col min="2" max="2" width="37.42578125" customWidth="1"/>
    <col min="3" max="3" width="10.42578125" customWidth="1"/>
    <col min="4" max="6" width="10.5703125" customWidth="1"/>
    <col min="7" max="7" width="15.42578125" customWidth="1"/>
    <col min="8" max="12" width="10.5703125" customWidth="1"/>
    <col min="14" max="14" width="10.5703125" customWidth="1"/>
    <col min="15" max="15" width="39.5703125" customWidth="1"/>
  </cols>
  <sheetData>
    <row r="1" spans="1:15" ht="15" customHeight="1">
      <c r="A1" s="52" t="s">
        <v>387</v>
      </c>
      <c r="B1" s="52"/>
      <c r="C1" s="52"/>
    </row>
    <row r="2" spans="1:15" ht="15" customHeight="1">
      <c r="A2" s="52"/>
      <c r="B2" s="52"/>
      <c r="C2" s="52"/>
    </row>
    <row r="3" spans="1:15" ht="60" customHeight="1">
      <c r="A3" s="268"/>
      <c r="B3" s="268"/>
      <c r="C3" s="588" t="s">
        <v>388</v>
      </c>
      <c r="D3" s="590"/>
      <c r="E3" s="591" t="s">
        <v>389</v>
      </c>
      <c r="F3" s="592" t="s">
        <v>390</v>
      </c>
      <c r="G3" s="588" t="s">
        <v>391</v>
      </c>
      <c r="H3" s="589" t="s">
        <v>380</v>
      </c>
      <c r="I3" s="588" t="s">
        <v>392</v>
      </c>
      <c r="J3" s="589" t="s">
        <v>346</v>
      </c>
      <c r="K3" s="588" t="s">
        <v>120</v>
      </c>
      <c r="L3" s="589"/>
    </row>
    <row r="4" spans="1:15">
      <c r="A4" s="252"/>
      <c r="B4" s="252"/>
      <c r="C4" s="419">
        <f>+Inf!A5</f>
        <v>2025</v>
      </c>
      <c r="D4" s="420">
        <f>+Inf!A4</f>
        <v>2024</v>
      </c>
      <c r="E4" s="419">
        <f>+Inf!A5</f>
        <v>2025</v>
      </c>
      <c r="F4" s="420">
        <f>+Inf!A4</f>
        <v>2024</v>
      </c>
      <c r="G4" s="419">
        <f>+Inf!A5</f>
        <v>2025</v>
      </c>
      <c r="H4" s="420">
        <f>+Inf!A4</f>
        <v>2024</v>
      </c>
      <c r="I4" s="419">
        <f>+Inf!A5</f>
        <v>2025</v>
      </c>
      <c r="J4" s="420">
        <f>+Inf!A4</f>
        <v>2024</v>
      </c>
      <c r="K4" s="419">
        <f>+Inf!A5</f>
        <v>2025</v>
      </c>
      <c r="L4" s="420">
        <f>+Inf!A4</f>
        <v>2024</v>
      </c>
      <c r="O4" s="69"/>
    </row>
    <row r="5" spans="1:15">
      <c r="A5" s="269"/>
      <c r="B5" s="269"/>
      <c r="C5" s="421" t="s">
        <v>53</v>
      </c>
      <c r="D5" s="422" t="s">
        <v>53</v>
      </c>
      <c r="E5" s="421" t="s">
        <v>53</v>
      </c>
      <c r="F5" s="422" t="s">
        <v>53</v>
      </c>
      <c r="G5" s="421" t="s">
        <v>53</v>
      </c>
      <c r="H5" s="422" t="s">
        <v>53</v>
      </c>
      <c r="I5" s="421" t="s">
        <v>53</v>
      </c>
      <c r="J5" s="422" t="s">
        <v>53</v>
      </c>
      <c r="K5" s="421" t="s">
        <v>53</v>
      </c>
      <c r="L5" s="422" t="s">
        <v>53</v>
      </c>
    </row>
    <row r="6" spans="1:15">
      <c r="A6" s="587" t="s">
        <v>201</v>
      </c>
      <c r="B6" s="587"/>
      <c r="C6" s="448">
        <v>51643.21000000005</v>
      </c>
      <c r="D6" s="307">
        <v>199617.45000000004</v>
      </c>
      <c r="E6" s="448">
        <v>50335.529999999984</v>
      </c>
      <c r="F6" s="449">
        <v>60973.149999999987</v>
      </c>
      <c r="G6" s="448">
        <v>139735.82060388499</v>
      </c>
      <c r="H6" s="449">
        <v>55324.250603884982</v>
      </c>
      <c r="I6" s="450">
        <v>0</v>
      </c>
      <c r="J6" s="451">
        <v>0</v>
      </c>
      <c r="K6" s="448">
        <v>241714.56060388504</v>
      </c>
      <c r="L6" s="449">
        <v>315913.85060388502</v>
      </c>
    </row>
    <row r="7" spans="1:15">
      <c r="A7" s="569" t="s">
        <v>393</v>
      </c>
      <c r="B7" s="569"/>
      <c r="C7" s="452">
        <v>31329</v>
      </c>
      <c r="D7" s="453">
        <v>0</v>
      </c>
      <c r="E7" s="450">
        <v>0</v>
      </c>
      <c r="F7" s="451">
        <v>0</v>
      </c>
      <c r="G7" s="452">
        <v>181621</v>
      </c>
      <c r="H7" s="454">
        <v>153962</v>
      </c>
      <c r="I7" s="452">
        <v>446956</v>
      </c>
      <c r="J7" s="451">
        <v>0</v>
      </c>
      <c r="K7" s="448">
        <v>659906</v>
      </c>
      <c r="L7" s="449">
        <v>153962</v>
      </c>
      <c r="M7" s="308"/>
      <c r="O7" s="69"/>
    </row>
    <row r="8" spans="1:15">
      <c r="A8" s="569" t="s">
        <v>394</v>
      </c>
      <c r="B8" s="569"/>
      <c r="C8" s="455">
        <v>0</v>
      </c>
      <c r="D8" s="456">
        <v>0</v>
      </c>
      <c r="E8" s="450">
        <v>0</v>
      </c>
      <c r="F8" s="453">
        <v>0</v>
      </c>
      <c r="G8" s="457">
        <v>-13231</v>
      </c>
      <c r="H8" s="453">
        <v>0</v>
      </c>
      <c r="I8" s="450">
        <v>0</v>
      </c>
      <c r="J8" s="453">
        <v>0</v>
      </c>
      <c r="K8" s="448">
        <v>-13231</v>
      </c>
      <c r="L8" s="451">
        <v>0</v>
      </c>
      <c r="M8" s="308"/>
    </row>
    <row r="9" spans="1:15">
      <c r="A9" s="569" t="s">
        <v>395</v>
      </c>
      <c r="B9" s="569"/>
      <c r="C9" s="457">
        <v>-50742</v>
      </c>
      <c r="D9" s="309">
        <v>-147974.24</v>
      </c>
      <c r="E9" s="457">
        <v>-12033</v>
      </c>
      <c r="F9" s="454">
        <v>-10637.62</v>
      </c>
      <c r="G9" s="457">
        <v>-49772</v>
      </c>
      <c r="H9" s="454">
        <v>-69550.430000000008</v>
      </c>
      <c r="I9" s="455">
        <v>0</v>
      </c>
      <c r="J9" s="456">
        <v>0</v>
      </c>
      <c r="K9" s="448">
        <v>-112547</v>
      </c>
      <c r="L9" s="449">
        <v>-228162.28999999998</v>
      </c>
      <c r="M9" s="308"/>
    </row>
    <row r="10" spans="1:15" ht="15.75" thickBot="1">
      <c r="A10" s="585" t="s">
        <v>204</v>
      </c>
      <c r="B10" s="586"/>
      <c r="C10" s="458">
        <v>32230.21000000005</v>
      </c>
      <c r="D10" s="459">
        <v>51643.21000000005</v>
      </c>
      <c r="E10" s="458">
        <v>38302.529999999984</v>
      </c>
      <c r="F10" s="459">
        <v>50335.529999999984</v>
      </c>
      <c r="G10" s="458">
        <v>258353.82060388499</v>
      </c>
      <c r="H10" s="460">
        <v>139735.82060388499</v>
      </c>
      <c r="I10" s="460">
        <v>446956</v>
      </c>
      <c r="J10" s="460">
        <v>0</v>
      </c>
      <c r="K10" s="458">
        <v>775842.56060388498</v>
      </c>
      <c r="L10" s="461">
        <v>241713.56060388504</v>
      </c>
      <c r="N10" s="70"/>
      <c r="O10" s="318"/>
    </row>
    <row r="11" spans="1:15">
      <c r="B11" s="5"/>
      <c r="C11" s="5"/>
      <c r="D11" s="5"/>
      <c r="E11" s="5"/>
      <c r="F11" s="5"/>
      <c r="G11" s="76"/>
      <c r="H11" s="5"/>
      <c r="I11" s="5"/>
      <c r="J11" s="5"/>
      <c r="K11" s="5"/>
      <c r="L11" s="5"/>
    </row>
    <row r="12" spans="1:15">
      <c r="G12" s="78"/>
      <c r="I12" s="444"/>
      <c r="J12" s="327"/>
    </row>
    <row r="13" spans="1:15">
      <c r="G13" s="69"/>
    </row>
    <row r="14" spans="1:15">
      <c r="C14" s="70"/>
      <c r="E14" s="70"/>
      <c r="G14" s="67"/>
    </row>
    <row r="15" spans="1:15">
      <c r="G15" s="310"/>
    </row>
    <row r="16" spans="1:15">
      <c r="C16" s="70"/>
      <c r="E16" s="70"/>
      <c r="G16" s="81"/>
    </row>
    <row r="20" spans="8:8">
      <c r="H20" s="69"/>
    </row>
  </sheetData>
  <sheetProtection algorithmName="SHA-512" hashValue="ofrCCGt/2kJW9dSocNJxz1yD+Qww1V5bwUJjMfMWLGa3pQ6li9SzEnJuOVgqN2yppeEwpfOqpqWwO//1Ht/OzQ==" saltValue="DBRGSc2EHxUCO1F3rNBz3g==" spinCount="100000" sheet="1" objects="1" scenarios="1"/>
  <mergeCells count="10">
    <mergeCell ref="K3:L3"/>
    <mergeCell ref="C3:D3"/>
    <mergeCell ref="E3:F3"/>
    <mergeCell ref="G3:H3"/>
    <mergeCell ref="I3:J3"/>
    <mergeCell ref="A8:B8"/>
    <mergeCell ref="A9:B9"/>
    <mergeCell ref="A10:B10"/>
    <mergeCell ref="A6:B6"/>
    <mergeCell ref="A7:B7"/>
  </mergeCells>
  <pageMargins left="0.70866141732283472" right="0.70866141732283472" top="0.74803149606299213" bottom="0.74803149606299213" header="0.31496062992125984" footer="0.31496062992125984"/>
  <pageSetup paperSize="9" scale="70" orientation="landscape" r:id="rId1"/>
  <headerFooter>
    <oddHeader>&amp;C&amp;"Calibri"&amp;10&amp;K000000 OFFICIAL&amp;1#_x000D_</oddHeader>
    <oddFooter>&amp;RPage &amp;P</oddFooter>
  </headerFooter>
  <ignoredErrors>
    <ignoredError sqref="D4 E4:F4 G4:H4 I4:K4"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78C0D-BC8E-4795-B1B4-E22C65FC6922}">
  <sheetPr>
    <tabColor theme="7"/>
    <pageSetUpPr fitToPage="1"/>
  </sheetPr>
  <dimension ref="A1:O53"/>
  <sheetViews>
    <sheetView zoomScaleNormal="100" workbookViewId="0">
      <selection activeCell="L22" sqref="L22"/>
    </sheetView>
  </sheetViews>
  <sheetFormatPr defaultRowHeight="15"/>
  <cols>
    <col min="1" max="1" width="35.42578125" customWidth="1"/>
    <col min="2" max="2" width="12.42578125" customWidth="1"/>
    <col min="3" max="3" width="12.5703125" customWidth="1"/>
    <col min="4" max="4" width="14.5703125" customWidth="1"/>
    <col min="5" max="5" width="11.42578125" bestFit="1" customWidth="1"/>
    <col min="6" max="6" width="14.5703125" customWidth="1"/>
    <col min="7" max="7" width="19.42578125" customWidth="1"/>
    <col min="10" max="10" width="25.5703125" customWidth="1"/>
    <col min="11" max="11" width="10.5703125" bestFit="1" customWidth="1"/>
    <col min="12" max="12" width="19.42578125" customWidth="1"/>
    <col min="13" max="13" width="12.5703125" bestFit="1" customWidth="1"/>
    <col min="14" max="14" width="14.42578125" style="68" bestFit="1" customWidth="1"/>
    <col min="15" max="15" width="12.5703125" bestFit="1" customWidth="1"/>
  </cols>
  <sheetData>
    <row r="1" spans="1:15" ht="20.25">
      <c r="A1" s="20" t="s">
        <v>17</v>
      </c>
    </row>
    <row r="2" spans="1:15" ht="15.75">
      <c r="A2" s="52"/>
    </row>
    <row r="3" spans="1:15">
      <c r="A3" s="352"/>
      <c r="B3" s="268"/>
      <c r="C3" s="268"/>
      <c r="D3" s="268"/>
      <c r="E3" s="268"/>
      <c r="F3" s="423">
        <f>+Inf!A5</f>
        <v>2025</v>
      </c>
      <c r="G3" s="423">
        <f>+Inf!A4</f>
        <v>2024</v>
      </c>
    </row>
    <row r="4" spans="1:15">
      <c r="A4" s="353"/>
      <c r="B4" s="269"/>
      <c r="C4" s="269"/>
      <c r="D4" s="269"/>
      <c r="E4" s="269"/>
      <c r="F4" s="424" t="s">
        <v>53</v>
      </c>
      <c r="G4" s="424" t="s">
        <v>53</v>
      </c>
    </row>
    <row r="5" spans="1:15">
      <c r="A5" s="347" t="s">
        <v>79</v>
      </c>
      <c r="B5" s="50"/>
      <c r="C5" s="50"/>
      <c r="D5" s="50"/>
      <c r="E5" s="50"/>
      <c r="F5" s="50"/>
      <c r="G5" s="50"/>
      <c r="O5" s="69"/>
    </row>
    <row r="6" spans="1:15">
      <c r="A6" s="348" t="s">
        <v>339</v>
      </c>
      <c r="B6" s="50"/>
      <c r="C6" s="50"/>
      <c r="D6" s="50"/>
      <c r="E6" s="50"/>
      <c r="F6" s="255">
        <v>17796529</v>
      </c>
      <c r="G6" s="255">
        <v>17565928.949999999</v>
      </c>
      <c r="O6" s="69"/>
    </row>
    <row r="7" spans="1:15">
      <c r="A7" s="348" t="s">
        <v>396</v>
      </c>
      <c r="B7" s="50"/>
      <c r="C7" s="50"/>
      <c r="D7" s="50"/>
      <c r="E7" s="50"/>
      <c r="F7" s="255">
        <v>-11627765</v>
      </c>
      <c r="G7" s="255">
        <v>-14841408.119999999</v>
      </c>
      <c r="O7" s="69"/>
    </row>
    <row r="8" spans="1:15" ht="15.75" thickBot="1">
      <c r="A8" s="142"/>
      <c r="B8" s="142"/>
      <c r="C8" s="142"/>
      <c r="D8" s="142"/>
      <c r="E8" s="142"/>
      <c r="F8" s="425">
        <v>6168764</v>
      </c>
      <c r="G8" s="425">
        <v>2724520.83</v>
      </c>
    </row>
    <row r="9" spans="1:15">
      <c r="A9" s="347" t="s">
        <v>346</v>
      </c>
      <c r="B9" s="50"/>
      <c r="C9" s="50"/>
      <c r="D9" s="50"/>
      <c r="E9" s="50"/>
      <c r="F9" s="471"/>
      <c r="G9" s="50"/>
    </row>
    <row r="10" spans="1:15">
      <c r="A10" s="348" t="s">
        <v>347</v>
      </c>
      <c r="B10" s="50"/>
      <c r="C10" s="50"/>
      <c r="D10" s="50"/>
      <c r="E10" s="50"/>
      <c r="F10" s="465">
        <v>0</v>
      </c>
      <c r="G10" s="255">
        <v>1084214.5699999998</v>
      </c>
    </row>
    <row r="11" spans="1:15" ht="15.75" thickBot="1">
      <c r="A11" s="142"/>
      <c r="B11" s="142"/>
      <c r="C11" s="142"/>
      <c r="D11" s="142"/>
      <c r="E11" s="142"/>
      <c r="F11" s="472">
        <v>0</v>
      </c>
      <c r="G11" s="425">
        <v>1084214.5699999998</v>
      </c>
    </row>
    <row r="12" spans="1:15">
      <c r="A12" s="347" t="s">
        <v>397</v>
      </c>
      <c r="B12" s="50"/>
      <c r="C12" s="50"/>
      <c r="D12" s="50"/>
      <c r="E12" s="50"/>
      <c r="F12" s="50"/>
      <c r="G12" s="50"/>
    </row>
    <row r="13" spans="1:15">
      <c r="A13" s="348" t="s">
        <v>349</v>
      </c>
      <c r="B13" s="50"/>
      <c r="C13" s="50"/>
      <c r="D13" s="50"/>
      <c r="E13" s="50"/>
      <c r="F13" s="255">
        <v>17796529</v>
      </c>
      <c r="G13" s="255">
        <v>18650143.52</v>
      </c>
    </row>
    <row r="14" spans="1:15">
      <c r="A14" s="348" t="s">
        <v>396</v>
      </c>
      <c r="B14" s="50"/>
      <c r="C14" s="50"/>
      <c r="D14" s="50"/>
      <c r="E14" s="50"/>
      <c r="F14" s="255">
        <v>-11627765</v>
      </c>
      <c r="G14" s="255">
        <v>-14841408.119999999</v>
      </c>
    </row>
    <row r="15" spans="1:15" ht="15.75" thickBot="1">
      <c r="A15" s="426" t="s">
        <v>398</v>
      </c>
      <c r="B15" s="142"/>
      <c r="C15" s="142"/>
      <c r="D15" s="142"/>
      <c r="E15" s="142"/>
      <c r="F15" s="425">
        <v>6168764</v>
      </c>
      <c r="G15" s="425">
        <v>3808736.4000000004</v>
      </c>
      <c r="J15" s="254"/>
      <c r="K15" s="69"/>
      <c r="M15" s="68"/>
    </row>
    <row r="16" spans="1:15" ht="15.75">
      <c r="A16" s="52"/>
      <c r="M16" s="67"/>
    </row>
    <row r="17" spans="1:15" ht="15.75">
      <c r="A17" s="52"/>
    </row>
    <row r="18" spans="1:15" ht="30" customHeight="1">
      <c r="A18" s="234"/>
      <c r="B18" s="593" t="s">
        <v>383</v>
      </c>
      <c r="C18" s="594"/>
      <c r="D18" s="593" t="s">
        <v>399</v>
      </c>
      <c r="E18" s="595"/>
      <c r="F18" s="593" t="s">
        <v>120</v>
      </c>
      <c r="G18" s="594"/>
    </row>
    <row r="19" spans="1:15">
      <c r="A19" s="346"/>
      <c r="B19" s="427">
        <f>+Inf!A5</f>
        <v>2025</v>
      </c>
      <c r="C19" s="427">
        <f>+Inf!A4</f>
        <v>2024</v>
      </c>
      <c r="D19" s="427">
        <f>B19</f>
        <v>2025</v>
      </c>
      <c r="E19" s="427">
        <f>C19</f>
        <v>2024</v>
      </c>
      <c r="F19" s="427">
        <f>D19</f>
        <v>2025</v>
      </c>
      <c r="G19" s="427">
        <f>E19</f>
        <v>2024</v>
      </c>
    </row>
    <row r="20" spans="1:15">
      <c r="A20" s="184"/>
      <c r="B20" s="370" t="s">
        <v>53</v>
      </c>
      <c r="C20" s="370" t="s">
        <v>53</v>
      </c>
      <c r="D20" s="370" t="s">
        <v>53</v>
      </c>
      <c r="E20" s="370" t="s">
        <v>53</v>
      </c>
      <c r="F20" s="370" t="s">
        <v>53</v>
      </c>
      <c r="G20" s="370" t="s">
        <v>53</v>
      </c>
    </row>
    <row r="21" spans="1:15">
      <c r="A21" s="130" t="s">
        <v>400</v>
      </c>
      <c r="B21" s="466">
        <v>2724520.55</v>
      </c>
      <c r="C21" s="466">
        <v>1933547.73</v>
      </c>
      <c r="D21" s="466">
        <v>1084214.57</v>
      </c>
      <c r="E21" s="466">
        <v>544828.17999999993</v>
      </c>
      <c r="F21" s="466">
        <v>3808736.12</v>
      </c>
      <c r="G21" s="467">
        <v>2478376</v>
      </c>
      <c r="M21" s="78"/>
      <c r="N21" s="78"/>
      <c r="O21" s="78"/>
    </row>
    <row r="22" spans="1:15">
      <c r="A22" s="103" t="s">
        <v>401</v>
      </c>
      <c r="B22" s="349">
        <v>3542937.2</v>
      </c>
      <c r="C22" s="468">
        <v>1747050</v>
      </c>
      <c r="D22" s="168"/>
      <c r="E22" s="168">
        <v>539387.3899999999</v>
      </c>
      <c r="F22" s="349">
        <v>3542937.2</v>
      </c>
      <c r="G22" s="168">
        <v>2286437.3899999997</v>
      </c>
      <c r="L22" s="71"/>
      <c r="M22" s="253"/>
      <c r="N22" s="253"/>
      <c r="O22" s="253"/>
    </row>
    <row r="23" spans="1:15">
      <c r="A23" s="103" t="s">
        <v>402</v>
      </c>
      <c r="B23" s="168">
        <v>1084215</v>
      </c>
      <c r="C23" s="468"/>
      <c r="D23" s="168">
        <v>-1084215</v>
      </c>
      <c r="E23" s="168"/>
      <c r="F23" s="469">
        <v>0</v>
      </c>
      <c r="G23" s="469"/>
      <c r="M23" s="253"/>
      <c r="N23" s="253"/>
      <c r="O23" s="253"/>
    </row>
    <row r="24" spans="1:15" hidden="1">
      <c r="A24" s="103" t="s">
        <v>403</v>
      </c>
      <c r="B24" s="469">
        <v>0</v>
      </c>
      <c r="C24" s="469">
        <v>0</v>
      </c>
      <c r="D24" s="469">
        <v>0</v>
      </c>
      <c r="E24" s="469">
        <v>0</v>
      </c>
      <c r="F24" s="467">
        <v>0</v>
      </c>
      <c r="G24" s="469">
        <v>0</v>
      </c>
      <c r="J24" s="104" t="s">
        <v>404</v>
      </c>
      <c r="M24" s="253"/>
      <c r="N24" s="253"/>
      <c r="O24" s="253"/>
    </row>
    <row r="25" spans="1:15" hidden="1">
      <c r="A25" s="103" t="s">
        <v>405</v>
      </c>
      <c r="B25" s="469">
        <v>0</v>
      </c>
      <c r="C25" s="469">
        <v>0</v>
      </c>
      <c r="D25" s="470"/>
      <c r="E25" s="469"/>
      <c r="F25" s="467">
        <v>0</v>
      </c>
      <c r="G25" s="469">
        <v>0</v>
      </c>
      <c r="L25" s="254"/>
      <c r="M25" s="253"/>
      <c r="N25" s="253"/>
      <c r="O25" s="253"/>
    </row>
    <row r="26" spans="1:15" hidden="1">
      <c r="A26" s="103" t="s">
        <v>394</v>
      </c>
      <c r="B26" s="469">
        <v>0</v>
      </c>
      <c r="C26" s="469">
        <v>0</v>
      </c>
      <c r="D26" s="469">
        <v>0</v>
      </c>
      <c r="E26" s="469">
        <v>0</v>
      </c>
      <c r="F26" s="467">
        <v>0</v>
      </c>
      <c r="G26" s="469">
        <v>0</v>
      </c>
      <c r="L26" s="254"/>
      <c r="M26" s="253"/>
      <c r="N26" s="253"/>
      <c r="O26" s="253"/>
    </row>
    <row r="27" spans="1:15">
      <c r="A27" s="103" t="s">
        <v>406</v>
      </c>
      <c r="B27" s="168">
        <v>-1182909</v>
      </c>
      <c r="C27" s="168">
        <v>-956077.18</v>
      </c>
      <c r="D27" s="469">
        <v>0</v>
      </c>
      <c r="E27" s="469">
        <v>0</v>
      </c>
      <c r="F27" s="168">
        <v>-1182909</v>
      </c>
      <c r="G27" s="168">
        <v>-956077.18</v>
      </c>
      <c r="L27" s="254"/>
      <c r="M27" s="253"/>
      <c r="N27" s="253"/>
      <c r="O27" s="253"/>
    </row>
    <row r="28" spans="1:15" ht="15.75" thickBot="1">
      <c r="A28" s="374" t="s">
        <v>407</v>
      </c>
      <c r="B28" s="376">
        <f>SUM(B21:B27)</f>
        <v>6168763.75</v>
      </c>
      <c r="C28" s="376">
        <v>2724520.55</v>
      </c>
      <c r="D28" s="376">
        <f>SUM(D21:D27)</f>
        <v>-0.42999999993480742</v>
      </c>
      <c r="E28" s="376">
        <v>1084214.57</v>
      </c>
      <c r="F28" s="376">
        <f>SUM(F21:F27)</f>
        <v>6168764.3200000003</v>
      </c>
      <c r="G28" s="376">
        <f>SUM(G21:G27)</f>
        <v>3808736.2099999995</v>
      </c>
      <c r="J28" s="254"/>
      <c r="L28" s="254"/>
      <c r="M28" s="253"/>
      <c r="N28" s="253"/>
      <c r="O28" s="253"/>
    </row>
    <row r="29" spans="1:15">
      <c r="A29" s="9"/>
      <c r="B29" s="30"/>
      <c r="C29" s="30"/>
      <c r="D29" s="30"/>
      <c r="E29" s="30"/>
      <c r="F29" s="30"/>
      <c r="G29" s="30"/>
      <c r="N29" s="254"/>
    </row>
    <row r="30" spans="1:15">
      <c r="A30" s="24" t="s">
        <v>116</v>
      </c>
      <c r="B30" s="33"/>
      <c r="C30" s="22"/>
      <c r="D30" s="32"/>
      <c r="E30" s="34"/>
      <c r="F30" s="32"/>
      <c r="G30" s="32"/>
      <c r="N30" s="254"/>
    </row>
    <row r="31" spans="1:15" ht="27.75" customHeight="1">
      <c r="A31" s="596" t="s">
        <v>408</v>
      </c>
      <c r="B31" s="596"/>
      <c r="C31" s="596"/>
      <c r="D31" s="596"/>
      <c r="E31" s="596"/>
      <c r="F31" s="596"/>
      <c r="G31" s="596"/>
      <c r="J31" s="69"/>
      <c r="N31" s="254"/>
    </row>
    <row r="32" spans="1:15">
      <c r="A32" s="554" t="s">
        <v>409</v>
      </c>
      <c r="B32" s="554"/>
      <c r="C32" s="554"/>
      <c r="D32" s="554"/>
      <c r="E32" s="554"/>
      <c r="F32" s="554"/>
      <c r="G32" s="554"/>
      <c r="J32" s="68"/>
      <c r="N32" s="254"/>
    </row>
    <row r="33" spans="1:15">
      <c r="A33" s="14"/>
      <c r="B33" s="21"/>
      <c r="C33" s="22"/>
      <c r="D33" s="34"/>
      <c r="E33" s="32"/>
      <c r="F33" s="32"/>
      <c r="G33" s="32"/>
      <c r="J33" s="79"/>
      <c r="N33" s="254"/>
    </row>
    <row r="34" spans="1:15" ht="15.75">
      <c r="A34" s="52" t="s">
        <v>410</v>
      </c>
      <c r="N34" s="254"/>
      <c r="O34" s="67"/>
    </row>
    <row r="35" spans="1:15" ht="37.5" customHeight="1">
      <c r="A35" s="524" t="s">
        <v>411</v>
      </c>
      <c r="B35" s="539"/>
      <c r="C35" s="539"/>
      <c r="D35" s="539"/>
      <c r="E35" s="539"/>
      <c r="F35" s="539"/>
      <c r="G35" s="539"/>
      <c r="N35" s="254"/>
    </row>
    <row r="36" spans="1:15" ht="8.1" customHeight="1">
      <c r="A36" s="13"/>
      <c r="N36" s="254"/>
    </row>
    <row r="37" spans="1:15" ht="15" customHeight="1">
      <c r="A37" s="524" t="s">
        <v>412</v>
      </c>
      <c r="B37" s="524"/>
      <c r="C37" s="524"/>
      <c r="D37" s="524"/>
      <c r="E37" s="524"/>
      <c r="F37" s="524"/>
      <c r="G37" s="524"/>
    </row>
    <row r="38" spans="1:15">
      <c r="A38" s="526" t="s">
        <v>413</v>
      </c>
      <c r="B38" s="526"/>
      <c r="C38" s="526"/>
      <c r="D38" s="526"/>
      <c r="E38" s="526"/>
      <c r="F38" s="526"/>
      <c r="G38" s="526"/>
      <c r="H38" s="17"/>
    </row>
    <row r="39" spans="1:15" ht="15.75" customHeight="1">
      <c r="A39" s="526" t="s">
        <v>414</v>
      </c>
      <c r="B39" s="526"/>
      <c r="C39" s="526"/>
      <c r="D39" s="526"/>
      <c r="E39" s="526"/>
      <c r="F39" s="526"/>
      <c r="G39" s="526"/>
      <c r="H39" s="17"/>
    </row>
    <row r="40" spans="1:15">
      <c r="A40" s="257" t="s">
        <v>415</v>
      </c>
      <c r="B40" s="50"/>
      <c r="C40" s="50"/>
      <c r="D40" s="50"/>
      <c r="E40" s="50"/>
      <c r="F40" s="50"/>
      <c r="G40" s="50"/>
      <c r="H40" s="17"/>
    </row>
    <row r="41" spans="1:15">
      <c r="A41" s="526" t="s">
        <v>416</v>
      </c>
      <c r="B41" s="526"/>
      <c r="C41" s="526"/>
      <c r="D41" s="526"/>
      <c r="E41" s="526"/>
      <c r="F41" s="526"/>
      <c r="G41" s="526"/>
      <c r="H41" s="17"/>
    </row>
    <row r="42" spans="1:15" ht="30" customHeight="1">
      <c r="A42" s="597" t="s">
        <v>417</v>
      </c>
      <c r="B42" s="597"/>
      <c r="C42" s="597"/>
      <c r="D42" s="597"/>
      <c r="E42" s="597"/>
      <c r="F42" s="597"/>
      <c r="G42" s="597"/>
      <c r="H42" s="17"/>
    </row>
    <row r="43" spans="1:15" ht="15" customHeight="1">
      <c r="A43" s="524" t="s">
        <v>418</v>
      </c>
      <c r="B43" s="524"/>
      <c r="C43" s="524"/>
      <c r="D43" s="524"/>
      <c r="E43" s="524"/>
      <c r="F43" s="524"/>
      <c r="G43" s="524"/>
      <c r="H43" s="17"/>
    </row>
    <row r="44" spans="1:15">
      <c r="A44" s="18"/>
    </row>
    <row r="45" spans="1:15" ht="15.75">
      <c r="A45" s="53" t="s">
        <v>419</v>
      </c>
    </row>
    <row r="46" spans="1:15" ht="64.5" customHeight="1">
      <c r="A46" s="524" t="s">
        <v>420</v>
      </c>
      <c r="B46" s="524"/>
      <c r="C46" s="524"/>
      <c r="D46" s="524"/>
      <c r="E46" s="524"/>
      <c r="F46" s="524"/>
      <c r="G46" s="524"/>
    </row>
    <row r="47" spans="1:15" ht="8.1" customHeight="1">
      <c r="A47" s="13"/>
    </row>
    <row r="48" spans="1:15" ht="15.75">
      <c r="A48" s="53" t="s">
        <v>421</v>
      </c>
    </row>
    <row r="49" spans="1:7" ht="30" customHeight="1">
      <c r="A49" s="524" t="s">
        <v>422</v>
      </c>
      <c r="B49" s="524"/>
      <c r="C49" s="524"/>
      <c r="D49" s="524"/>
      <c r="E49" s="524"/>
      <c r="F49" s="524"/>
      <c r="G49" s="524"/>
    </row>
    <row r="50" spans="1:7" ht="8.1" customHeight="1">
      <c r="A50" s="13"/>
    </row>
    <row r="51" spans="1:7" ht="15" customHeight="1">
      <c r="A51" s="207" t="s">
        <v>423</v>
      </c>
    </row>
    <row r="53" spans="1:7">
      <c r="A53" s="13"/>
    </row>
  </sheetData>
  <sheetProtection algorithmName="SHA-512" hashValue="OSqa8yOsi7y/gKqxWl7FfmnwxrUKwLRbrrLBDhQ6f89RL3SRYw0EkkA8D6rHJp/dQSifoG59SiZN0qKq14gTiw==" saltValue="UAE/TpP5vdCd1kAyx7PzsQ==" spinCount="100000" sheet="1" objects="1" scenarios="1"/>
  <mergeCells count="14">
    <mergeCell ref="A46:G46"/>
    <mergeCell ref="A49:G49"/>
    <mergeCell ref="B18:C18"/>
    <mergeCell ref="D18:E18"/>
    <mergeCell ref="F18:G18"/>
    <mergeCell ref="A31:G31"/>
    <mergeCell ref="A32:G32"/>
    <mergeCell ref="A35:G35"/>
    <mergeCell ref="A37:G37"/>
    <mergeCell ref="A42:G42"/>
    <mergeCell ref="A43:G43"/>
    <mergeCell ref="A38:G38"/>
    <mergeCell ref="A39:G39"/>
    <mergeCell ref="A41:G41"/>
  </mergeCells>
  <printOptions horizontalCentered="1"/>
  <pageMargins left="0.70866141732283472" right="0.70866141732283472" top="0.74803149606299213" bottom="0.74803149606299213" header="0.31496062992125984" footer="0.31496062992125984"/>
  <pageSetup paperSize="9" scale="72" orientation="portrait" r:id="rId1"/>
  <headerFooter>
    <oddHeader>&amp;C&amp;"Calibri"&amp;10&amp;K000000 OFFICIAL&amp;1#_x000D_</oddHeader>
    <oddFooter>&amp;RPage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73BBC-A2A7-4FDB-B161-2AE3E9E3AFB3}">
  <sheetPr>
    <tabColor rgb="FF7030A0"/>
    <pageSetUpPr fitToPage="1"/>
  </sheetPr>
  <dimension ref="A1:K51"/>
  <sheetViews>
    <sheetView zoomScaleNormal="100" workbookViewId="0"/>
  </sheetViews>
  <sheetFormatPr defaultRowHeight="15"/>
  <cols>
    <col min="1" max="1" width="67.5703125" customWidth="1"/>
    <col min="2" max="2" width="15.5703125" bestFit="1" customWidth="1"/>
    <col min="3" max="3" width="15.42578125" bestFit="1" customWidth="1"/>
    <col min="6" max="6" width="15.42578125" customWidth="1"/>
    <col min="8" max="8" width="11.5703125" bestFit="1" customWidth="1"/>
    <col min="9" max="9" width="10.42578125" bestFit="1" customWidth="1"/>
    <col min="10" max="10" width="11.5703125" bestFit="1" customWidth="1"/>
    <col min="11" max="11" width="13.42578125" customWidth="1"/>
  </cols>
  <sheetData>
    <row r="1" spans="1:9" ht="20.25">
      <c r="A1" s="20" t="s">
        <v>18</v>
      </c>
    </row>
    <row r="3" spans="1:9" ht="15.75">
      <c r="A3" s="52" t="s">
        <v>167</v>
      </c>
    </row>
    <row r="4" spans="1:9">
      <c r="A4" s="207" t="s">
        <v>424</v>
      </c>
    </row>
    <row r="5" spans="1:9">
      <c r="A5" s="13"/>
    </row>
    <row r="6" spans="1:9" ht="15.75">
      <c r="A6" s="52" t="s">
        <v>425</v>
      </c>
    </row>
    <row r="7" spans="1:9">
      <c r="A7" s="234"/>
      <c r="B7" s="369">
        <f>+Inf!A5</f>
        <v>2025</v>
      </c>
      <c r="C7" s="369">
        <f>+Inf!A4</f>
        <v>2024</v>
      </c>
    </row>
    <row r="8" spans="1:9">
      <c r="A8" s="184"/>
      <c r="B8" s="370" t="s">
        <v>53</v>
      </c>
      <c r="C8" s="370" t="s">
        <v>53</v>
      </c>
    </row>
    <row r="9" spans="1:9">
      <c r="A9" s="39" t="s">
        <v>426</v>
      </c>
      <c r="B9" s="41"/>
      <c r="C9" s="41"/>
    </row>
    <row r="10" spans="1:9">
      <c r="A10" s="39" t="s">
        <v>427</v>
      </c>
      <c r="B10" s="41"/>
      <c r="C10" s="41"/>
    </row>
    <row r="11" spans="1:9">
      <c r="A11" s="103" t="s">
        <v>75</v>
      </c>
      <c r="B11" s="199">
        <v>246255</v>
      </c>
      <c r="C11" s="190">
        <v>347085.74000000005</v>
      </c>
    </row>
    <row r="12" spans="1:9">
      <c r="A12" s="130" t="s">
        <v>428</v>
      </c>
      <c r="B12" s="259"/>
      <c r="C12" s="193"/>
    </row>
    <row r="13" spans="1:9">
      <c r="A13" s="260" t="s">
        <v>429</v>
      </c>
      <c r="B13" s="201">
        <v>19323846.609999999</v>
      </c>
      <c r="C13" s="190">
        <v>15773516.440000005</v>
      </c>
    </row>
    <row r="14" spans="1:9">
      <c r="A14" s="197" t="s">
        <v>430</v>
      </c>
      <c r="B14" s="202">
        <v>74128</v>
      </c>
      <c r="C14" s="192">
        <v>203850.25</v>
      </c>
    </row>
    <row r="15" spans="1:9">
      <c r="A15" s="371" t="s">
        <v>431</v>
      </c>
      <c r="B15" s="382">
        <v>19644229.609999999</v>
      </c>
      <c r="C15" s="382">
        <v>16324452.430000005</v>
      </c>
      <c r="I15" s="71"/>
    </row>
    <row r="16" spans="1:9">
      <c r="A16" s="130" t="s">
        <v>432</v>
      </c>
      <c r="B16" s="261"/>
      <c r="C16" s="193"/>
    </row>
    <row r="17" spans="1:11">
      <c r="A17" s="130" t="s">
        <v>428</v>
      </c>
      <c r="B17" s="261"/>
      <c r="C17" s="193"/>
    </row>
    <row r="18" spans="1:11">
      <c r="A18" s="164" t="s">
        <v>433</v>
      </c>
      <c r="B18" s="202">
        <v>115643</v>
      </c>
      <c r="C18" s="192">
        <v>81504</v>
      </c>
      <c r="H18" s="44"/>
      <c r="J18" s="71"/>
      <c r="K18" s="95"/>
    </row>
    <row r="19" spans="1:11">
      <c r="A19" s="371" t="s">
        <v>434</v>
      </c>
      <c r="B19" s="382">
        <v>115643</v>
      </c>
      <c r="C19" s="402">
        <v>81504</v>
      </c>
      <c r="H19" s="44"/>
      <c r="K19" s="95"/>
    </row>
    <row r="20" spans="1:11" ht="15.75" thickBot="1">
      <c r="A20" s="410" t="s">
        <v>435</v>
      </c>
      <c r="B20" s="403">
        <v>19759872.609999999</v>
      </c>
      <c r="C20" s="403">
        <v>16405956.430000005</v>
      </c>
      <c r="F20" s="365"/>
      <c r="H20" s="71"/>
      <c r="I20" s="71"/>
      <c r="K20" s="67"/>
    </row>
    <row r="21" spans="1:11">
      <c r="A21" s="24" t="s">
        <v>116</v>
      </c>
      <c r="B21" s="22"/>
      <c r="C21" s="22"/>
    </row>
    <row r="22" spans="1:11" ht="39" customHeight="1">
      <c r="A22" s="596" t="s">
        <v>436</v>
      </c>
      <c r="B22" s="598"/>
      <c r="C22" s="598"/>
    </row>
    <row r="23" spans="1:11" ht="8.1" customHeight="1"/>
    <row r="24" spans="1:11" ht="48" customHeight="1">
      <c r="A24" s="539" t="s">
        <v>437</v>
      </c>
      <c r="B24" s="539"/>
      <c r="C24" s="539"/>
    </row>
    <row r="25" spans="1:11" ht="8.1" customHeight="1">
      <c r="A25" s="44"/>
      <c r="B25" s="44"/>
      <c r="C25" s="44"/>
    </row>
    <row r="26" spans="1:11" ht="60" customHeight="1">
      <c r="A26" s="539" t="s">
        <v>438</v>
      </c>
      <c r="B26" s="539"/>
      <c r="C26" s="539"/>
    </row>
    <row r="27" spans="1:11">
      <c r="A27" s="13"/>
    </row>
    <row r="28" spans="1:11" ht="15.75">
      <c r="A28" s="52" t="s">
        <v>439</v>
      </c>
    </row>
    <row r="29" spans="1:11">
      <c r="A29" s="234"/>
      <c r="B29" s="369">
        <f>+Inf!A5</f>
        <v>2025</v>
      </c>
      <c r="C29" s="369">
        <f>+Inf!A4</f>
        <v>2024</v>
      </c>
    </row>
    <row r="30" spans="1:11">
      <c r="A30" s="184"/>
      <c r="B30" s="370" t="s">
        <v>53</v>
      </c>
      <c r="C30" s="370" t="s">
        <v>53</v>
      </c>
    </row>
    <row r="31" spans="1:11">
      <c r="A31" s="130" t="s">
        <v>440</v>
      </c>
      <c r="B31" s="258"/>
      <c r="C31" s="131"/>
    </row>
    <row r="32" spans="1:11">
      <c r="A32" s="130" t="s">
        <v>427</v>
      </c>
      <c r="B32" s="258"/>
      <c r="C32" s="131"/>
    </row>
    <row r="33" spans="1:9">
      <c r="A33" s="103" t="s">
        <v>441</v>
      </c>
      <c r="B33" s="246">
        <v>1211993</v>
      </c>
      <c r="C33" s="190">
        <v>91438.38</v>
      </c>
    </row>
    <row r="34" spans="1:9">
      <c r="A34" s="103" t="s">
        <v>442</v>
      </c>
      <c r="B34" s="201">
        <v>188192</v>
      </c>
      <c r="C34" s="246">
        <v>89208.000000000015</v>
      </c>
    </row>
    <row r="35" spans="1:9">
      <c r="A35" s="197" t="s">
        <v>443</v>
      </c>
      <c r="B35" s="247">
        <v>4928131</v>
      </c>
      <c r="C35" s="192">
        <v>4144035</v>
      </c>
    </row>
    <row r="36" spans="1:9" ht="15.75" thickBot="1">
      <c r="A36" s="410" t="s">
        <v>444</v>
      </c>
      <c r="B36" s="403">
        <f>SUM(B33:B35)-1</f>
        <v>6328315</v>
      </c>
      <c r="C36" s="403">
        <f>SUM(C33:C35)</f>
        <v>4324681.38</v>
      </c>
      <c r="F36" s="365"/>
      <c r="H36" s="80"/>
      <c r="I36" s="71"/>
    </row>
    <row r="38" spans="1:9" ht="25.5" customHeight="1">
      <c r="A38" s="599" t="s">
        <v>445</v>
      </c>
      <c r="B38" s="599"/>
      <c r="C38" s="599"/>
    </row>
    <row r="39" spans="1:9" ht="8.1" customHeight="1">
      <c r="A39" s="13"/>
      <c r="B39" s="44"/>
      <c r="C39" s="44"/>
    </row>
    <row r="40" spans="1:9" ht="50.1" customHeight="1">
      <c r="A40" s="524" t="s">
        <v>446</v>
      </c>
      <c r="B40" s="524"/>
      <c r="C40" s="524"/>
    </row>
    <row r="41" spans="1:9" ht="8.1" customHeight="1">
      <c r="A41" s="13"/>
      <c r="B41" s="44"/>
      <c r="C41" s="44"/>
    </row>
    <row r="42" spans="1:9" ht="15" customHeight="1">
      <c r="A42" s="524" t="s">
        <v>447</v>
      </c>
      <c r="B42" s="524"/>
      <c r="C42" s="524"/>
    </row>
    <row r="43" spans="1:9">
      <c r="A43" s="13"/>
      <c r="B43" s="44"/>
      <c r="C43" s="44"/>
    </row>
    <row r="44" spans="1:9" ht="15.75">
      <c r="A44" s="52" t="s">
        <v>21</v>
      </c>
    </row>
    <row r="45" spans="1:9">
      <c r="A45" s="234"/>
      <c r="B45" s="369">
        <f>+Inf!A5</f>
        <v>2025</v>
      </c>
      <c r="C45" s="369">
        <f>+Inf!A4</f>
        <v>2024</v>
      </c>
    </row>
    <row r="46" spans="1:9">
      <c r="A46" s="184"/>
      <c r="B46" s="370" t="s">
        <v>53</v>
      </c>
      <c r="C46" s="370" t="s">
        <v>53</v>
      </c>
    </row>
    <row r="47" spans="1:9">
      <c r="A47" s="130" t="s">
        <v>448</v>
      </c>
      <c r="B47" s="258"/>
      <c r="C47" s="131"/>
    </row>
    <row r="48" spans="1:9">
      <c r="A48" s="103" t="s">
        <v>449</v>
      </c>
      <c r="B48" s="246">
        <v>309682</v>
      </c>
      <c r="C48" s="246">
        <v>309682</v>
      </c>
    </row>
    <row r="49" spans="1:3" ht="15.75" thickBot="1">
      <c r="A49" s="410" t="s">
        <v>450</v>
      </c>
      <c r="B49" s="403">
        <f>SUM(B48:B48)</f>
        <v>309682</v>
      </c>
      <c r="C49" s="403">
        <f>SUM(C48:C48)</f>
        <v>309682</v>
      </c>
    </row>
    <row r="51" spans="1:3" ht="42.75" customHeight="1">
      <c r="A51" s="524" t="s">
        <v>849</v>
      </c>
      <c r="B51" s="524"/>
      <c r="C51" s="524"/>
    </row>
  </sheetData>
  <sheetProtection algorithmName="SHA-512" hashValue="R0iBN1SKPHfXGCH4ygJNcHLwl6JvRN3cYBFJz0NzgYqdKwoBixqAFgijoJvEndB3OQ1+vMqegVnQSDvDmZV8uw==" saltValue="J7d0JGPVik+zo2v4rRWjUw==" spinCount="100000" sheet="1" objects="1" scenarios="1"/>
  <mergeCells count="7">
    <mergeCell ref="A51:C51"/>
    <mergeCell ref="A42:C42"/>
    <mergeCell ref="A22:C22"/>
    <mergeCell ref="A24:C24"/>
    <mergeCell ref="A26:C26"/>
    <mergeCell ref="A38:C38"/>
    <mergeCell ref="A40:C40"/>
  </mergeCells>
  <printOptions horizontalCentered="1"/>
  <pageMargins left="0.70866141732283472" right="0.70866141732283472" top="0.74803149606299213" bottom="0.74803149606299213" header="0.31496062992125984" footer="0.31496062992125984"/>
  <pageSetup paperSize="9" scale="88" fitToHeight="0" orientation="portrait" r:id="rId1"/>
  <headerFooter>
    <oddHeader>&amp;C&amp;"Calibri"&amp;10&amp;K000000 OFFICIAL&amp;1#_x000D_</oddHeader>
    <oddFooter>&amp;RPage &amp;P</oddFooter>
  </headerFooter>
  <rowBreaks count="1" manualBreakCount="1">
    <brk id="43" max="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5DEF-95BB-430C-A658-8FEA6590F598}">
  <sheetPr>
    <tabColor theme="0" tint="-0.499984740745262"/>
    <pageSetUpPr fitToPage="1"/>
  </sheetPr>
  <dimension ref="A1:Q90"/>
  <sheetViews>
    <sheetView zoomScaleNormal="100" workbookViewId="0">
      <selection activeCell="J14" sqref="J14"/>
    </sheetView>
  </sheetViews>
  <sheetFormatPr defaultRowHeight="15"/>
  <cols>
    <col min="1" max="1" width="1.42578125" customWidth="1"/>
    <col min="2" max="2" width="20.5703125" customWidth="1"/>
    <col min="3" max="3" width="8.5703125" customWidth="1"/>
    <col min="4" max="9" width="10.5703125" customWidth="1"/>
    <col min="10" max="10" width="18.5703125" customWidth="1"/>
    <col min="11" max="11" width="13.5703125" customWidth="1"/>
    <col min="12" max="12" width="38.5703125" customWidth="1"/>
    <col min="13" max="13" width="18.42578125" bestFit="1" customWidth="1"/>
    <col min="14" max="14" width="39.42578125" customWidth="1"/>
  </cols>
  <sheetData>
    <row r="1" spans="1:9" ht="15" customHeight="1">
      <c r="A1" s="608" t="s">
        <v>22</v>
      </c>
      <c r="B1" s="608"/>
      <c r="C1" s="608"/>
      <c r="D1" s="608"/>
      <c r="E1" s="608"/>
      <c r="F1" s="608"/>
      <c r="G1" s="608"/>
      <c r="H1" s="608"/>
      <c r="I1" s="608"/>
    </row>
    <row r="2" spans="1:9" ht="14.25" customHeight="1">
      <c r="A2" s="117"/>
      <c r="B2" s="117"/>
      <c r="C2" s="117"/>
      <c r="D2" s="117"/>
      <c r="E2" s="117"/>
      <c r="F2" s="117"/>
      <c r="G2" s="117"/>
      <c r="H2" s="117"/>
      <c r="I2" s="117"/>
    </row>
    <row r="3" spans="1:9">
      <c r="A3" s="609" t="s">
        <v>167</v>
      </c>
      <c r="B3" s="609"/>
      <c r="C3" s="609"/>
      <c r="D3" s="609"/>
      <c r="E3" s="609"/>
      <c r="F3" s="609"/>
      <c r="G3" s="609"/>
      <c r="H3" s="609"/>
      <c r="I3" s="609"/>
    </row>
    <row r="4" spans="1:9" ht="30" customHeight="1">
      <c r="A4" s="524" t="s">
        <v>451</v>
      </c>
      <c r="B4" s="524"/>
      <c r="C4" s="524"/>
      <c r="D4" s="524"/>
      <c r="E4" s="524"/>
      <c r="F4" s="524"/>
      <c r="G4" s="524"/>
      <c r="H4" s="524"/>
      <c r="I4" s="524"/>
    </row>
    <row r="5" spans="1:9" ht="8.1" customHeight="1">
      <c r="A5" s="563"/>
      <c r="B5" s="563"/>
      <c r="C5" s="563"/>
      <c r="D5" s="563"/>
      <c r="E5" s="563"/>
      <c r="F5" s="563"/>
      <c r="G5" s="563"/>
      <c r="H5" s="563"/>
      <c r="I5" s="563"/>
    </row>
    <row r="6" spans="1:9" ht="30" customHeight="1">
      <c r="A6" s="524" t="s">
        <v>452</v>
      </c>
      <c r="B6" s="524"/>
      <c r="C6" s="524"/>
      <c r="D6" s="524"/>
      <c r="E6" s="524"/>
      <c r="F6" s="524"/>
      <c r="G6" s="524"/>
      <c r="H6" s="524"/>
      <c r="I6" s="524"/>
    </row>
    <row r="7" spans="1:9" ht="8.1" customHeight="1">
      <c r="B7" s="13"/>
    </row>
    <row r="8" spans="1:9" ht="15" customHeight="1">
      <c r="A8" s="559" t="s">
        <v>453</v>
      </c>
      <c r="B8" s="559"/>
      <c r="C8" s="559"/>
      <c r="D8" s="559"/>
      <c r="E8" s="559"/>
      <c r="F8" s="559"/>
      <c r="G8" s="559"/>
      <c r="H8" s="559"/>
      <c r="I8" s="559"/>
    </row>
    <row r="9" spans="1:9">
      <c r="A9" s="526" t="s">
        <v>454</v>
      </c>
      <c r="B9" s="526"/>
      <c r="C9" s="526"/>
      <c r="D9" s="526"/>
      <c r="E9" s="526"/>
      <c r="F9" s="526"/>
      <c r="G9" s="526"/>
      <c r="H9" s="526"/>
      <c r="I9" s="526"/>
    </row>
    <row r="10" spans="1:9" ht="8.1" customHeight="1">
      <c r="A10" s="563"/>
      <c r="B10" s="563"/>
      <c r="C10" s="563"/>
      <c r="D10" s="563"/>
      <c r="E10" s="563"/>
      <c r="F10" s="563"/>
      <c r="G10" s="563"/>
      <c r="H10" s="563"/>
      <c r="I10" s="563"/>
    </row>
    <row r="11" spans="1:9">
      <c r="A11" s="610" t="s">
        <v>455</v>
      </c>
      <c r="B11" s="610"/>
      <c r="C11" s="610"/>
      <c r="D11" s="610"/>
      <c r="E11" s="610"/>
      <c r="F11" s="610"/>
      <c r="G11" s="610"/>
      <c r="H11" s="610"/>
      <c r="I11" s="610"/>
    </row>
    <row r="12" spans="1:9" ht="15" customHeight="1">
      <c r="A12" s="524" t="s">
        <v>456</v>
      </c>
      <c r="B12" s="524"/>
      <c r="C12" s="524"/>
      <c r="D12" s="524"/>
      <c r="E12" s="524"/>
      <c r="F12" s="524"/>
      <c r="G12" s="524"/>
      <c r="H12" s="524"/>
      <c r="I12" s="524"/>
    </row>
    <row r="13" spans="1:9" ht="8.1" customHeight="1">
      <c r="A13" s="563"/>
      <c r="B13" s="563"/>
      <c r="C13" s="563"/>
      <c r="D13" s="563"/>
      <c r="E13" s="563"/>
      <c r="F13" s="563"/>
      <c r="G13" s="563"/>
      <c r="H13" s="563"/>
      <c r="I13" s="563"/>
    </row>
    <row r="14" spans="1:9" ht="30" customHeight="1">
      <c r="A14" s="524" t="s">
        <v>457</v>
      </c>
      <c r="B14" s="524"/>
      <c r="C14" s="524"/>
      <c r="D14" s="524"/>
      <c r="E14" s="524"/>
      <c r="F14" s="524"/>
      <c r="G14" s="524"/>
      <c r="H14" s="524"/>
      <c r="I14" s="524"/>
    </row>
    <row r="15" spans="1:9" ht="8.1" customHeight="1">
      <c r="A15" s="563"/>
      <c r="B15" s="563"/>
      <c r="C15" s="563"/>
      <c r="D15" s="563"/>
      <c r="E15" s="563"/>
      <c r="F15" s="563"/>
      <c r="G15" s="563"/>
      <c r="H15" s="563"/>
      <c r="I15" s="563"/>
    </row>
    <row r="16" spans="1:9">
      <c r="A16" s="607" t="s">
        <v>458</v>
      </c>
      <c r="B16" s="607"/>
      <c r="C16" s="607"/>
      <c r="D16" s="607"/>
      <c r="E16" s="607"/>
      <c r="F16" s="607"/>
      <c r="G16" s="607"/>
      <c r="H16" s="607"/>
      <c r="I16" s="607"/>
    </row>
    <row r="17" spans="1:14" ht="25.5">
      <c r="A17" s="218"/>
      <c r="B17" s="180"/>
      <c r="C17" s="220"/>
      <c r="D17" s="340"/>
      <c r="E17" s="340"/>
      <c r="F17" s="187"/>
      <c r="G17" s="428" t="s">
        <v>459</v>
      </c>
      <c r="H17" s="187"/>
      <c r="I17" s="187"/>
    </row>
    <row r="18" spans="1:14" ht="76.5">
      <c r="A18" s="218"/>
      <c r="B18" s="147"/>
      <c r="C18" s="218"/>
      <c r="D18" s="429" t="s">
        <v>460</v>
      </c>
      <c r="E18" s="429" t="s">
        <v>461</v>
      </c>
      <c r="F18" s="429" t="s">
        <v>462</v>
      </c>
      <c r="G18" s="429" t="s">
        <v>463</v>
      </c>
      <c r="H18" s="429" t="s">
        <v>464</v>
      </c>
      <c r="I18" s="429" t="s">
        <v>465</v>
      </c>
    </row>
    <row r="19" spans="1:14">
      <c r="A19" s="218"/>
      <c r="B19" s="182"/>
      <c r="C19" s="213"/>
      <c r="D19" s="430" t="s">
        <v>53</v>
      </c>
      <c r="E19" s="430" t="s">
        <v>53</v>
      </c>
      <c r="F19" s="397" t="s">
        <v>53</v>
      </c>
      <c r="G19" s="397" t="s">
        <v>53</v>
      </c>
      <c r="H19" s="397" t="s">
        <v>53</v>
      </c>
      <c r="I19" s="397" t="s">
        <v>53</v>
      </c>
    </row>
    <row r="20" spans="1:14">
      <c r="A20" s="529">
        <f>+Inf!A5</f>
        <v>2025</v>
      </c>
      <c r="B20" s="529"/>
      <c r="C20" s="2"/>
      <c r="D20" s="193"/>
      <c r="E20" s="193"/>
      <c r="F20" s="277"/>
      <c r="G20" s="277"/>
      <c r="H20" s="277"/>
      <c r="I20" s="277"/>
    </row>
    <row r="21" spans="1:14">
      <c r="A21" s="569" t="s">
        <v>466</v>
      </c>
      <c r="B21" s="569"/>
      <c r="C21" s="2"/>
      <c r="D21" s="190">
        <v>271341.84999999998</v>
      </c>
      <c r="E21" s="190">
        <v>259212.05</v>
      </c>
      <c r="F21" s="133">
        <v>22945.8</v>
      </c>
      <c r="G21" s="275">
        <v>26345.49</v>
      </c>
      <c r="H21" s="275">
        <v>89021.07</v>
      </c>
      <c r="I21" s="275">
        <v>133029.49</v>
      </c>
      <c r="J21" s="70"/>
      <c r="K21" s="70"/>
      <c r="L21" s="445"/>
      <c r="N21" s="83"/>
    </row>
    <row r="22" spans="1:14" ht="15.75" thickBot="1">
      <c r="A22" s="541" t="s">
        <v>120</v>
      </c>
      <c r="B22" s="541"/>
      <c r="C22" s="321"/>
      <c r="D22" s="380">
        <v>271341.84999999998</v>
      </c>
      <c r="E22" s="380">
        <v>259212.05</v>
      </c>
      <c r="F22" s="380">
        <v>22945.8</v>
      </c>
      <c r="G22" s="380">
        <v>26345.49</v>
      </c>
      <c r="H22" s="380">
        <v>89021.07</v>
      </c>
      <c r="I22" s="380">
        <v>133029.49</v>
      </c>
      <c r="K22" s="70"/>
    </row>
    <row r="23" spans="1:14">
      <c r="A23" s="529">
        <f>+Inf!A4</f>
        <v>2024</v>
      </c>
      <c r="B23" s="529"/>
      <c r="C23" s="2"/>
      <c r="D23" s="193"/>
      <c r="E23" s="193"/>
      <c r="F23" s="322"/>
      <c r="G23" s="322"/>
      <c r="H23" s="323"/>
      <c r="I23" s="323"/>
    </row>
    <row r="24" spans="1:14">
      <c r="A24" s="569" t="str">
        <f>A21</f>
        <v>Lease liabilities</v>
      </c>
      <c r="B24" s="569"/>
      <c r="C24" s="2"/>
      <c r="D24" s="190">
        <v>138792</v>
      </c>
      <c r="E24" s="190">
        <v>136815</v>
      </c>
      <c r="F24" s="133">
        <v>-1362</v>
      </c>
      <c r="G24" s="275">
        <v>5284</v>
      </c>
      <c r="H24" s="275">
        <v>41381</v>
      </c>
      <c r="I24" s="275">
        <v>93489</v>
      </c>
      <c r="M24" s="70"/>
    </row>
    <row r="25" spans="1:14" ht="15.75" thickBot="1">
      <c r="A25" s="541" t="str">
        <f>A22</f>
        <v>Total</v>
      </c>
      <c r="B25" s="542"/>
      <c r="C25" s="321"/>
      <c r="D25" s="404">
        <v>138792</v>
      </c>
      <c r="E25" s="404">
        <v>136815</v>
      </c>
      <c r="F25" s="377">
        <v>-1362</v>
      </c>
      <c r="G25" s="398">
        <v>5284</v>
      </c>
      <c r="H25" s="398">
        <v>41381</v>
      </c>
      <c r="I25" s="398">
        <v>93489</v>
      </c>
    </row>
    <row r="26" spans="1:14" hidden="1">
      <c r="B26" s="35" t="s">
        <v>116</v>
      </c>
      <c r="C26" s="36"/>
      <c r="D26" s="36"/>
      <c r="E26" s="37"/>
      <c r="F26" s="38"/>
      <c r="G26" s="38"/>
      <c r="H26" s="38"/>
    </row>
    <row r="27" spans="1:14" hidden="1">
      <c r="A27" s="119" t="s">
        <v>196</v>
      </c>
      <c r="B27" s="24" t="s">
        <v>467</v>
      </c>
      <c r="C27" s="63"/>
      <c r="D27" s="63"/>
      <c r="E27" s="63"/>
      <c r="F27" s="63"/>
      <c r="G27" s="64"/>
      <c r="H27" s="64"/>
    </row>
    <row r="29" spans="1:14" ht="15" customHeight="1">
      <c r="A29" s="534" t="s">
        <v>24</v>
      </c>
      <c r="B29" s="534"/>
      <c r="C29" s="534"/>
      <c r="D29" s="534"/>
      <c r="E29" s="534"/>
      <c r="F29" s="534"/>
      <c r="G29" s="534"/>
      <c r="H29" s="534"/>
      <c r="I29" s="534"/>
    </row>
    <row r="30" spans="1:14" ht="50.1" customHeight="1">
      <c r="A30" s="524" t="s">
        <v>468</v>
      </c>
      <c r="B30" s="524"/>
      <c r="C30" s="524"/>
      <c r="D30" s="524"/>
      <c r="E30" s="524"/>
      <c r="F30" s="524"/>
      <c r="G30" s="524"/>
      <c r="H30" s="524"/>
      <c r="I30" s="524"/>
    </row>
    <row r="31" spans="1:14" ht="8.1" customHeight="1">
      <c r="A31" s="563"/>
      <c r="B31" s="563"/>
      <c r="C31" s="563"/>
      <c r="D31" s="563"/>
      <c r="E31" s="563"/>
      <c r="F31" s="563"/>
      <c r="G31" s="563"/>
      <c r="H31" s="563"/>
      <c r="I31" s="563"/>
    </row>
    <row r="32" spans="1:14" ht="30" customHeight="1">
      <c r="A32" s="524" t="s">
        <v>469</v>
      </c>
      <c r="B32" s="524"/>
      <c r="C32" s="524"/>
      <c r="D32" s="524"/>
      <c r="E32" s="524"/>
      <c r="F32" s="524"/>
      <c r="G32" s="524"/>
      <c r="H32" s="524"/>
      <c r="I32" s="524"/>
    </row>
    <row r="33" spans="1:12">
      <c r="A33" s="266"/>
      <c r="B33" s="234"/>
      <c r="C33" s="126"/>
      <c r="D33" s="267"/>
      <c r="E33" s="267"/>
      <c r="F33" s="267"/>
      <c r="G33" s="267"/>
      <c r="H33" s="369">
        <f>+Inf!A5</f>
        <v>2025</v>
      </c>
      <c r="I33" s="369">
        <f>+Inf!A4</f>
        <v>2024</v>
      </c>
    </row>
    <row r="34" spans="1:12">
      <c r="A34" s="264"/>
      <c r="B34" s="184"/>
      <c r="C34" s="129"/>
      <c r="D34" s="265"/>
      <c r="E34" s="265"/>
      <c r="F34" s="265"/>
      <c r="G34" s="265"/>
      <c r="H34" s="370" t="s">
        <v>53</v>
      </c>
      <c r="I34" s="370" t="s">
        <v>53</v>
      </c>
    </row>
    <row r="35" spans="1:12" ht="15" customHeight="1">
      <c r="A35" s="554" t="s">
        <v>470</v>
      </c>
      <c r="B35" s="554"/>
      <c r="C35" s="204"/>
      <c r="D35" s="2"/>
      <c r="E35" s="2"/>
      <c r="F35" s="2"/>
      <c r="G35" s="2"/>
      <c r="H35" s="133">
        <v>791396</v>
      </c>
      <c r="I35" s="133">
        <v>835295.09</v>
      </c>
    </row>
    <row r="36" spans="1:12" ht="15.75" customHeight="1" thickBot="1">
      <c r="A36" s="541" t="s">
        <v>471</v>
      </c>
      <c r="B36" s="542"/>
      <c r="C36" s="542"/>
      <c r="D36" s="542"/>
      <c r="E36" s="542"/>
      <c r="F36" s="542"/>
      <c r="G36" s="542"/>
      <c r="H36" s="398">
        <v>791396</v>
      </c>
      <c r="I36" s="404">
        <v>826932.12</v>
      </c>
      <c r="K36" s="1"/>
    </row>
    <row r="38" spans="1:12" ht="70.349999999999994" customHeight="1">
      <c r="A38" s="524" t="s">
        <v>472</v>
      </c>
      <c r="B38" s="524"/>
      <c r="C38" s="524"/>
      <c r="D38" s="524"/>
      <c r="E38" s="524"/>
      <c r="F38" s="524"/>
      <c r="G38" s="524"/>
      <c r="H38" s="524"/>
      <c r="I38" s="524"/>
    </row>
    <row r="39" spans="1:12">
      <c r="B39" s="13"/>
    </row>
    <row r="40" spans="1:12" ht="15" customHeight="1">
      <c r="A40" s="534" t="s">
        <v>473</v>
      </c>
      <c r="B40" s="534"/>
      <c r="C40" s="534"/>
      <c r="D40" s="534"/>
      <c r="E40" s="534"/>
      <c r="F40" s="534"/>
      <c r="G40" s="534"/>
      <c r="H40" s="534"/>
      <c r="I40" s="534"/>
    </row>
    <row r="41" spans="1:12">
      <c r="A41" s="268"/>
      <c r="B41" s="234"/>
      <c r="C41" s="126"/>
      <c r="D41" s="214"/>
      <c r="E41" s="214"/>
      <c r="F41" s="214"/>
      <c r="G41" s="214"/>
      <c r="H41" s="369">
        <f>+Inf!A5</f>
        <v>2025</v>
      </c>
      <c r="I41" s="369">
        <f>+Inf!A4</f>
        <v>2024</v>
      </c>
    </row>
    <row r="42" spans="1:12">
      <c r="A42" s="269"/>
      <c r="B42" s="184"/>
      <c r="C42" s="129"/>
      <c r="D42" s="212"/>
      <c r="E42" s="212"/>
      <c r="F42" s="212"/>
      <c r="G42" s="212"/>
      <c r="H42" s="370" t="s">
        <v>53</v>
      </c>
      <c r="I42" s="370" t="s">
        <v>53</v>
      </c>
    </row>
    <row r="43" spans="1:12" ht="25.5" customHeight="1">
      <c r="A43" s="539" t="s">
        <v>474</v>
      </c>
      <c r="B43" s="539"/>
      <c r="C43" s="539"/>
      <c r="D43" s="539"/>
      <c r="E43" s="539"/>
      <c r="F43" s="539"/>
      <c r="G43" s="50"/>
      <c r="H43" s="341">
        <v>-238256.3900000006</v>
      </c>
      <c r="I43" s="136">
        <v>-412871.95999998628</v>
      </c>
      <c r="L43" s="69"/>
    </row>
    <row r="44" spans="1:12" ht="15" customHeight="1">
      <c r="A44" s="587" t="s">
        <v>475</v>
      </c>
      <c r="B44" s="587"/>
      <c r="C44" s="587"/>
      <c r="D44" s="587"/>
      <c r="E44" s="587"/>
      <c r="F44" s="587"/>
      <c r="G44" s="50"/>
      <c r="H44" s="342"/>
      <c r="I44" s="133"/>
    </row>
    <row r="45" spans="1:12" ht="15" customHeight="1">
      <c r="A45" s="524" t="s">
        <v>476</v>
      </c>
      <c r="B45" s="524"/>
      <c r="C45" s="524"/>
      <c r="D45" s="524"/>
      <c r="E45" s="524"/>
      <c r="F45" s="524"/>
      <c r="G45" s="50"/>
      <c r="H45" s="343">
        <v>1295456</v>
      </c>
      <c r="I45" s="133">
        <v>1184239.47</v>
      </c>
    </row>
    <row r="46" spans="1:12" ht="15" customHeight="1">
      <c r="A46" s="524" t="s">
        <v>477</v>
      </c>
      <c r="B46" s="524"/>
      <c r="C46" s="524"/>
      <c r="D46" s="524"/>
      <c r="E46" s="524"/>
      <c r="F46" s="524"/>
      <c r="G46" s="50"/>
      <c r="H46" s="343">
        <v>3722</v>
      </c>
      <c r="I46" s="133">
        <v>-187.76</v>
      </c>
      <c r="L46" s="71"/>
    </row>
    <row r="47" spans="1:12" ht="15" customHeight="1">
      <c r="A47" s="539" t="s">
        <v>478</v>
      </c>
      <c r="B47" s="539"/>
      <c r="C47" s="539"/>
      <c r="D47" s="539"/>
      <c r="E47" s="539"/>
      <c r="F47" s="539"/>
      <c r="G47" s="50"/>
      <c r="H47" s="344"/>
      <c r="I47" s="133"/>
    </row>
    <row r="48" spans="1:12" ht="15" customHeight="1">
      <c r="A48" s="524" t="s">
        <v>479</v>
      </c>
      <c r="B48" s="524"/>
      <c r="C48" s="524"/>
      <c r="D48" s="524"/>
      <c r="E48" s="524"/>
      <c r="F48" s="524"/>
      <c r="G48" s="50"/>
      <c r="H48" s="343">
        <v>-3353915.6099999975</v>
      </c>
      <c r="I48" s="133">
        <v>-1529247</v>
      </c>
    </row>
    <row r="49" spans="1:17" ht="15" customHeight="1">
      <c r="A49" s="524" t="s">
        <v>480</v>
      </c>
      <c r="B49" s="524"/>
      <c r="C49" s="524"/>
      <c r="D49" s="524"/>
      <c r="E49" s="524"/>
      <c r="F49" s="524"/>
      <c r="G49" s="50"/>
      <c r="H49" s="343">
        <v>-383076</v>
      </c>
      <c r="I49" s="133">
        <v>-7736.739999999947</v>
      </c>
    </row>
    <row r="50" spans="1:17" ht="15" customHeight="1">
      <c r="A50" s="524" t="s">
        <v>481</v>
      </c>
      <c r="B50" s="524"/>
      <c r="C50" s="524"/>
      <c r="D50" s="524"/>
      <c r="E50" s="524"/>
      <c r="F50" s="524"/>
      <c r="G50" s="50"/>
      <c r="H50" s="343">
        <v>1693953</v>
      </c>
      <c r="I50" s="133">
        <v>1232722.6899999997</v>
      </c>
    </row>
    <row r="51" spans="1:17" ht="15" customHeight="1">
      <c r="A51" s="524" t="s">
        <v>482</v>
      </c>
      <c r="B51" s="524"/>
      <c r="C51" s="524"/>
      <c r="D51" s="524"/>
      <c r="E51" s="524"/>
      <c r="F51" s="524"/>
      <c r="G51" s="50"/>
      <c r="H51" s="343">
        <v>2056835</v>
      </c>
      <c r="I51" s="133">
        <v>760690.2300000001</v>
      </c>
    </row>
    <row r="52" spans="1:17" ht="15" hidden="1" customHeight="1">
      <c r="A52" s="524"/>
      <c r="B52" s="524"/>
      <c r="C52" s="524"/>
      <c r="D52" s="524"/>
      <c r="E52" s="524"/>
      <c r="F52" s="524"/>
      <c r="G52" s="50"/>
      <c r="H52" s="343"/>
      <c r="I52" s="256">
        <v>0</v>
      </c>
    </row>
    <row r="53" spans="1:17" ht="15" customHeight="1" thickBot="1">
      <c r="A53" s="601" t="s">
        <v>104</v>
      </c>
      <c r="B53" s="602"/>
      <c r="C53" s="602"/>
      <c r="D53" s="602"/>
      <c r="E53" s="602"/>
      <c r="F53" s="602"/>
      <c r="G53" s="142"/>
      <c r="H53" s="376">
        <f>SUM(H43:H52)</f>
        <v>1074718.0000000019</v>
      </c>
      <c r="I53" s="376">
        <f>SUM(I43:I51)-1</f>
        <v>1227607.9300000137</v>
      </c>
      <c r="K53" s="69"/>
      <c r="L53" s="68"/>
      <c r="M53" s="68"/>
      <c r="Q53" s="67">
        <f>+K46+M53</f>
        <v>0</v>
      </c>
    </row>
    <row r="54" spans="1:17">
      <c r="K54" s="68"/>
    </row>
    <row r="55" spans="1:17" ht="15" customHeight="1">
      <c r="A55" s="534" t="s">
        <v>483</v>
      </c>
      <c r="B55" s="534"/>
      <c r="C55" s="534"/>
      <c r="D55" s="534"/>
      <c r="E55" s="534"/>
      <c r="F55" s="534"/>
      <c r="G55" s="534"/>
      <c r="H55" s="534"/>
      <c r="I55" s="534"/>
      <c r="K55" s="69"/>
    </row>
    <row r="56" spans="1:17" ht="15" customHeight="1">
      <c r="A56" s="605" t="s">
        <v>484</v>
      </c>
      <c r="B56" s="605"/>
      <c r="C56" s="605"/>
      <c r="D56" s="605"/>
      <c r="E56" s="605"/>
      <c r="F56" s="605"/>
      <c r="G56" s="605"/>
      <c r="H56" s="605"/>
      <c r="I56" s="605"/>
    </row>
    <row r="58" spans="1:17" ht="15" customHeight="1">
      <c r="A58" s="534" t="s">
        <v>25</v>
      </c>
      <c r="B58" s="534"/>
      <c r="C58" s="534"/>
      <c r="D58" s="534"/>
      <c r="E58" s="534"/>
      <c r="F58" s="534"/>
      <c r="G58" s="534"/>
      <c r="H58" s="534"/>
      <c r="I58" s="534"/>
    </row>
    <row r="59" spans="1:17" ht="38.25">
      <c r="A59" s="140"/>
      <c r="B59" s="234"/>
      <c r="C59" s="234"/>
      <c r="D59" s="214"/>
      <c r="E59" s="214"/>
      <c r="F59" s="431" t="s">
        <v>485</v>
      </c>
      <c r="G59" s="431" t="s">
        <v>100</v>
      </c>
      <c r="H59" s="431" t="s">
        <v>103</v>
      </c>
      <c r="I59" s="431" t="s">
        <v>486</v>
      </c>
      <c r="L59" s="319"/>
    </row>
    <row r="60" spans="1:17">
      <c r="A60" s="140"/>
      <c r="B60" s="184"/>
      <c r="C60" s="184"/>
      <c r="D60" s="212"/>
      <c r="E60" s="212"/>
      <c r="F60" s="370" t="s">
        <v>53</v>
      </c>
      <c r="G60" s="370" t="s">
        <v>53</v>
      </c>
      <c r="H60" s="370" t="s">
        <v>53</v>
      </c>
      <c r="I60" s="370" t="s">
        <v>53</v>
      </c>
    </row>
    <row r="61" spans="1:17">
      <c r="A61" s="529">
        <f>+Inf!A5</f>
        <v>2025</v>
      </c>
      <c r="B61" s="529"/>
      <c r="C61" s="103"/>
      <c r="D61" s="50"/>
      <c r="E61" s="50"/>
      <c r="F61" s="471"/>
      <c r="G61" s="471"/>
      <c r="H61" s="471"/>
      <c r="I61" s="471"/>
      <c r="L61" s="318"/>
    </row>
    <row r="62" spans="1:17" ht="15" customHeight="1">
      <c r="A62" s="600" t="s">
        <v>487</v>
      </c>
      <c r="B62" s="600"/>
      <c r="C62" s="345"/>
      <c r="D62" s="50"/>
      <c r="E62" s="50"/>
      <c r="F62" s="465">
        <v>0</v>
      </c>
      <c r="G62" s="199">
        <v>4394661.58</v>
      </c>
      <c r="H62" s="199">
        <v>4136178.19</v>
      </c>
      <c r="I62" s="199">
        <v>258483.39000000013</v>
      </c>
      <c r="K62" s="366"/>
      <c r="L62" s="32"/>
    </row>
    <row r="63" spans="1:17" ht="15" customHeight="1" thickBot="1">
      <c r="A63" s="601" t="s">
        <v>120</v>
      </c>
      <c r="B63" s="602"/>
      <c r="C63" s="141"/>
      <c r="D63" s="142"/>
      <c r="E63" s="142"/>
      <c r="F63" s="475">
        <v>0</v>
      </c>
      <c r="G63" s="475">
        <v>0</v>
      </c>
      <c r="H63" s="475">
        <v>0</v>
      </c>
      <c r="I63" s="475">
        <v>0</v>
      </c>
    </row>
    <row r="64" spans="1:17">
      <c r="A64" s="529">
        <f>+Inf!A4</f>
        <v>2024</v>
      </c>
      <c r="B64" s="529"/>
      <c r="C64" s="103"/>
      <c r="D64" s="50"/>
      <c r="E64" s="50"/>
      <c r="F64" s="131"/>
      <c r="G64" s="131"/>
      <c r="H64" s="131"/>
      <c r="I64" s="465">
        <f t="shared" ref="I64:I66" si="0">+F64+G64-H64</f>
        <v>0</v>
      </c>
    </row>
    <row r="65" spans="1:11" ht="15" customHeight="1">
      <c r="A65" s="600" t="s">
        <v>487</v>
      </c>
      <c r="B65" s="600"/>
      <c r="C65" s="345"/>
      <c r="D65" s="50"/>
      <c r="E65" s="50"/>
      <c r="F65" s="199"/>
      <c r="G65" s="465">
        <v>0</v>
      </c>
      <c r="H65" s="199"/>
      <c r="I65" s="465">
        <f t="shared" si="0"/>
        <v>0</v>
      </c>
      <c r="K65" s="71"/>
    </row>
    <row r="66" spans="1:11" ht="15" customHeight="1" thickBot="1">
      <c r="A66" s="601" t="s">
        <v>120</v>
      </c>
      <c r="B66" s="602"/>
      <c r="C66" s="141"/>
      <c r="D66" s="142"/>
      <c r="E66" s="142"/>
      <c r="F66" s="475">
        <v>0</v>
      </c>
      <c r="G66" s="475">
        <v>0</v>
      </c>
      <c r="H66" s="475">
        <v>0</v>
      </c>
      <c r="I66" s="475">
        <f t="shared" si="0"/>
        <v>0</v>
      </c>
    </row>
    <row r="67" spans="1:11" ht="38.25" hidden="1" customHeight="1">
      <c r="A67" s="31"/>
      <c r="B67" s="606" t="s">
        <v>488</v>
      </c>
      <c r="C67" s="606"/>
      <c r="D67" s="606"/>
      <c r="E67" s="606"/>
      <c r="F67" s="606"/>
      <c r="G67" s="606"/>
      <c r="H67" s="606"/>
      <c r="I67" s="606"/>
    </row>
    <row r="68" spans="1:11">
      <c r="A68" s="555"/>
      <c r="B68" s="555"/>
      <c r="C68" s="555"/>
      <c r="D68" s="555"/>
      <c r="E68" s="555"/>
      <c r="F68" s="555"/>
      <c r="G68" s="555"/>
      <c r="H68" s="555"/>
      <c r="I68" s="555"/>
    </row>
    <row r="69" spans="1:11" hidden="1">
      <c r="B69" s="40"/>
      <c r="C69" s="39"/>
      <c r="E69" s="77"/>
      <c r="F69" s="77"/>
      <c r="G69" s="77"/>
      <c r="H69" s="77"/>
    </row>
    <row r="70" spans="1:11" ht="44.25" customHeight="1">
      <c r="A70" s="604" t="s">
        <v>489</v>
      </c>
      <c r="B70" s="604"/>
      <c r="C70" s="604"/>
      <c r="D70" s="604"/>
      <c r="E70" s="604"/>
      <c r="F70" s="604"/>
      <c r="G70" s="604"/>
      <c r="H70" s="604"/>
      <c r="I70" s="604"/>
    </row>
    <row r="71" spans="1:11">
      <c r="B71" s="40"/>
      <c r="C71" s="39"/>
      <c r="E71" s="77"/>
      <c r="F71" s="77"/>
      <c r="G71" s="77"/>
      <c r="H71" s="77"/>
    </row>
    <row r="72" spans="1:11" ht="15" customHeight="1">
      <c r="A72" s="603" t="s">
        <v>490</v>
      </c>
      <c r="B72" s="603"/>
      <c r="C72" s="603"/>
      <c r="D72" s="603"/>
      <c r="E72" s="603"/>
      <c r="F72" s="603"/>
      <c r="G72" s="603"/>
      <c r="H72" s="603"/>
      <c r="I72" s="603"/>
    </row>
    <row r="73" spans="1:11" ht="30" customHeight="1">
      <c r="A73" s="524" t="s">
        <v>491</v>
      </c>
      <c r="B73" s="524"/>
      <c r="C73" s="524"/>
      <c r="D73" s="524"/>
      <c r="E73" s="524"/>
      <c r="F73" s="524"/>
      <c r="G73" s="524"/>
      <c r="H73" s="524"/>
      <c r="I73" s="524"/>
    </row>
    <row r="74" spans="1:11" ht="30" customHeight="1">
      <c r="A74" s="524" t="s">
        <v>492</v>
      </c>
      <c r="B74" s="524"/>
      <c r="C74" s="524"/>
      <c r="D74" s="524"/>
      <c r="E74" s="524"/>
      <c r="F74" s="524"/>
      <c r="G74" s="524"/>
      <c r="H74" s="524"/>
      <c r="I74" s="524"/>
    </row>
    <row r="75" spans="1:11" ht="8.1" customHeight="1"/>
    <row r="76" spans="1:11" ht="15" customHeight="1">
      <c r="A76" s="534" t="s">
        <v>493</v>
      </c>
      <c r="B76" s="534"/>
      <c r="C76" s="534"/>
      <c r="D76" s="534"/>
      <c r="E76" s="534"/>
      <c r="F76" s="534"/>
      <c r="G76" s="534"/>
      <c r="H76" s="534"/>
      <c r="I76" s="534"/>
    </row>
    <row r="77" spans="1:11">
      <c r="A77" s="214"/>
      <c r="B77" s="334"/>
      <c r="C77" s="334"/>
      <c r="D77" s="335"/>
      <c r="E77" s="432" t="s">
        <v>494</v>
      </c>
      <c r="F77" s="336"/>
      <c r="G77" s="433" t="s">
        <v>495</v>
      </c>
      <c r="H77" s="336"/>
      <c r="I77" s="433" t="s">
        <v>120</v>
      </c>
    </row>
    <row r="78" spans="1:11">
      <c r="A78" s="140"/>
      <c r="B78" s="346"/>
      <c r="C78" s="183"/>
      <c r="D78" s="427">
        <f>+Inf!A5</f>
        <v>2025</v>
      </c>
      <c r="E78" s="427">
        <f>+Inf!A4</f>
        <v>2024</v>
      </c>
      <c r="F78" s="427">
        <f>D78</f>
        <v>2025</v>
      </c>
      <c r="G78" s="427">
        <f>E78</f>
        <v>2024</v>
      </c>
      <c r="H78" s="427">
        <f>D78</f>
        <v>2025</v>
      </c>
      <c r="I78" s="427">
        <f>E78</f>
        <v>2024</v>
      </c>
    </row>
    <row r="79" spans="1:11">
      <c r="A79" s="212"/>
      <c r="B79" s="184"/>
      <c r="C79" s="129"/>
      <c r="D79" s="370" t="s">
        <v>53</v>
      </c>
      <c r="E79" s="370" t="s">
        <v>53</v>
      </c>
      <c r="F79" s="370" t="s">
        <v>53</v>
      </c>
      <c r="G79" s="370" t="s">
        <v>53</v>
      </c>
      <c r="H79" s="370" t="s">
        <v>53</v>
      </c>
      <c r="I79" s="370" t="s">
        <v>53</v>
      </c>
    </row>
    <row r="80" spans="1:11" ht="25.35" customHeight="1">
      <c r="A80" s="539" t="s">
        <v>496</v>
      </c>
      <c r="B80" s="539"/>
      <c r="C80" s="539"/>
      <c r="D80" s="193"/>
      <c r="E80" s="193"/>
      <c r="F80" s="193"/>
      <c r="G80" s="193"/>
      <c r="H80" s="193"/>
      <c r="I80" s="193"/>
    </row>
    <row r="81" spans="1:9">
      <c r="A81" s="524" t="s">
        <v>497</v>
      </c>
      <c r="B81" s="524"/>
      <c r="C81" s="103"/>
      <c r="D81" s="131"/>
      <c r="E81" s="131"/>
      <c r="F81" s="201"/>
      <c r="G81" s="201"/>
      <c r="H81" s="131"/>
      <c r="I81" s="131"/>
    </row>
    <row r="82" spans="1:9">
      <c r="A82" s="524" t="s">
        <v>498</v>
      </c>
      <c r="B82" s="524"/>
      <c r="C82" s="103"/>
      <c r="D82" s="201">
        <v>765286.91</v>
      </c>
      <c r="E82" s="201">
        <v>3392308.31</v>
      </c>
      <c r="F82" s="201">
        <v>0</v>
      </c>
      <c r="G82" s="201">
        <v>0</v>
      </c>
      <c r="H82" s="201">
        <v>765286.91</v>
      </c>
      <c r="I82" s="199">
        <v>3392308.31</v>
      </c>
    </row>
    <row r="83" spans="1:9" ht="30" customHeight="1">
      <c r="A83" s="524" t="s">
        <v>499</v>
      </c>
      <c r="B83" s="524"/>
      <c r="C83" s="103"/>
      <c r="D83" s="201">
        <v>664786.46</v>
      </c>
      <c r="E83" s="201">
        <v>127319.84</v>
      </c>
      <c r="F83" s="201">
        <v>0</v>
      </c>
      <c r="G83" s="201">
        <v>0</v>
      </c>
      <c r="H83" s="201">
        <v>664786.46</v>
      </c>
      <c r="I83" s="199">
        <v>127319.84</v>
      </c>
    </row>
    <row r="84" spans="1:9">
      <c r="A84" s="524" t="s">
        <v>500</v>
      </c>
      <c r="B84" s="524"/>
      <c r="C84" s="103"/>
      <c r="D84" s="201">
        <v>0</v>
      </c>
      <c r="E84" s="201">
        <v>0</v>
      </c>
      <c r="F84" s="201">
        <v>0</v>
      </c>
      <c r="G84" s="201">
        <v>0</v>
      </c>
      <c r="H84" s="201">
        <f t="shared" ref="H84" si="1">D84+F84</f>
        <v>0</v>
      </c>
      <c r="I84" s="199">
        <f t="shared" ref="I84" si="2">+E84+G84</f>
        <v>0</v>
      </c>
    </row>
    <row r="85" spans="1:9" ht="30" customHeight="1" thickBot="1">
      <c r="A85" s="601" t="s">
        <v>501</v>
      </c>
      <c r="B85" s="602"/>
      <c r="C85" s="602"/>
      <c r="D85" s="380">
        <f t="shared" ref="D85:I85" si="3">SUM(D82:D84)</f>
        <v>1430073.37</v>
      </c>
      <c r="E85" s="380">
        <v>3755780.8899999997</v>
      </c>
      <c r="F85" s="380">
        <f t="shared" si="3"/>
        <v>0</v>
      </c>
      <c r="G85" s="380">
        <f t="shared" si="3"/>
        <v>0</v>
      </c>
      <c r="H85" s="380">
        <f t="shared" si="3"/>
        <v>1430073.37</v>
      </c>
      <c r="I85" s="380">
        <f t="shared" si="3"/>
        <v>3519628.15</v>
      </c>
    </row>
    <row r="86" spans="1:9">
      <c r="A86" s="612" t="s">
        <v>116</v>
      </c>
      <c r="B86" s="612"/>
      <c r="C86" s="612"/>
      <c r="D86" s="612"/>
      <c r="E86" s="612"/>
      <c r="F86" s="612"/>
      <c r="G86" s="612"/>
      <c r="H86" s="612"/>
      <c r="I86" s="612"/>
    </row>
    <row r="87" spans="1:9">
      <c r="A87" s="613" t="s">
        <v>502</v>
      </c>
      <c r="B87" s="613"/>
      <c r="C87" s="613"/>
      <c r="D87" s="613"/>
      <c r="E87" s="613"/>
      <c r="F87" s="613"/>
      <c r="G87" s="613"/>
      <c r="H87" s="613"/>
      <c r="I87" s="613"/>
    </row>
    <row r="88" spans="1:9" ht="17.25" customHeight="1">
      <c r="A88" s="203"/>
      <c r="B88" s="553"/>
      <c r="C88" s="611"/>
      <c r="D88" s="611"/>
      <c r="E88" s="611"/>
      <c r="F88" s="611"/>
      <c r="G88" s="611"/>
      <c r="H88" s="611"/>
      <c r="I88" s="611"/>
    </row>
    <row r="89" spans="1:9">
      <c r="A89" s="50"/>
      <c r="B89" s="553"/>
      <c r="C89" s="611"/>
      <c r="D89" s="611"/>
      <c r="E89" s="611"/>
      <c r="F89" s="611"/>
      <c r="G89" s="611"/>
      <c r="H89" s="611"/>
      <c r="I89" s="611"/>
    </row>
    <row r="90" spans="1:9">
      <c r="A90" s="50"/>
      <c r="B90" s="50"/>
      <c r="C90" s="50"/>
      <c r="D90" s="50"/>
      <c r="E90" s="50"/>
      <c r="F90" s="50"/>
      <c r="G90" s="50"/>
      <c r="H90" s="50"/>
      <c r="I90" s="50"/>
    </row>
  </sheetData>
  <sheetProtection algorithmName="SHA-512" hashValue="fBNY7hzNXFg+I4VNuBWFConp5l2rBm3Sy+SFN1UQ5pCyIVadpgJiWOOfkI129Cszl+KKhnzUiL4b4ZWI9MCqkw==" saltValue="w2zIZYaowucGW/nHCuqfMA==" spinCount="100000" sheet="1" objects="1" scenarios="1"/>
  <mergeCells count="65">
    <mergeCell ref="A30:I30"/>
    <mergeCell ref="A31:I31"/>
    <mergeCell ref="A32:I32"/>
    <mergeCell ref="A36:G36"/>
    <mergeCell ref="A38:I38"/>
    <mergeCell ref="B89:I89"/>
    <mergeCell ref="B88:I88"/>
    <mergeCell ref="A80:C80"/>
    <mergeCell ref="A81:B81"/>
    <mergeCell ref="A82:B82"/>
    <mergeCell ref="A83:B83"/>
    <mergeCell ref="A84:B84"/>
    <mergeCell ref="A85:C85"/>
    <mergeCell ref="A86:I86"/>
    <mergeCell ref="A87:I87"/>
    <mergeCell ref="A15:I15"/>
    <mergeCell ref="A1:I1"/>
    <mergeCell ref="A3:I3"/>
    <mergeCell ref="A4:I4"/>
    <mergeCell ref="A5:I5"/>
    <mergeCell ref="A6:I6"/>
    <mergeCell ref="A8:I8"/>
    <mergeCell ref="A9:I9"/>
    <mergeCell ref="A10:I10"/>
    <mergeCell ref="A11:I11"/>
    <mergeCell ref="A12:I12"/>
    <mergeCell ref="A13:I13"/>
    <mergeCell ref="A14:I14"/>
    <mergeCell ref="A16:I16"/>
    <mergeCell ref="A29:I29"/>
    <mergeCell ref="A21:B21"/>
    <mergeCell ref="A22:B22"/>
    <mergeCell ref="A23:B23"/>
    <mergeCell ref="A24:B24"/>
    <mergeCell ref="A25:B25"/>
    <mergeCell ref="A20:B20"/>
    <mergeCell ref="A40:I40"/>
    <mergeCell ref="A43:F43"/>
    <mergeCell ref="A35:B35"/>
    <mergeCell ref="A68:I68"/>
    <mergeCell ref="A55:I55"/>
    <mergeCell ref="A56:I56"/>
    <mergeCell ref="A44:F44"/>
    <mergeCell ref="A45:F45"/>
    <mergeCell ref="A46:F46"/>
    <mergeCell ref="A47:F47"/>
    <mergeCell ref="A48:F48"/>
    <mergeCell ref="A65:B65"/>
    <mergeCell ref="A66:B66"/>
    <mergeCell ref="B67:I67"/>
    <mergeCell ref="A49:F49"/>
    <mergeCell ref="A50:F50"/>
    <mergeCell ref="A51:F51"/>
    <mergeCell ref="A53:F53"/>
    <mergeCell ref="A58:I58"/>
    <mergeCell ref="A61:B61"/>
    <mergeCell ref="A74:I74"/>
    <mergeCell ref="A52:F52"/>
    <mergeCell ref="A76:I76"/>
    <mergeCell ref="A62:B62"/>
    <mergeCell ref="A63:B63"/>
    <mergeCell ref="A64:B64"/>
    <mergeCell ref="A72:I72"/>
    <mergeCell ref="A73:I73"/>
    <mergeCell ref="A70:I70"/>
  </mergeCells>
  <pageMargins left="0.70866141732283472" right="0.70866141732283472" top="0.74803149606299213" bottom="0.74803149606299213" header="0.31496062992125984" footer="0.31496062992125984"/>
  <pageSetup paperSize="9" scale="90" fitToHeight="0" orientation="portrait" r:id="rId1"/>
  <headerFooter>
    <oddHeader>&amp;C&amp;"Calibri"&amp;10&amp;K000000 OFFICIAL&amp;1#_x000D_</oddHeader>
    <oddFooter>&amp;RPage &amp;P</oddFooter>
  </headerFooter>
  <rowBreaks count="1" manualBreakCount="1">
    <brk id="39" max="8" man="1"/>
  </rowBreaks>
  <ignoredErrors>
    <ignoredError sqref="I53"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8E078-0968-434D-99BA-85F239D8014E}">
  <sheetPr>
    <tabColor theme="9" tint="0.79998168889431442"/>
    <pageSetUpPr fitToPage="1"/>
  </sheetPr>
  <dimension ref="A1:L222"/>
  <sheetViews>
    <sheetView topLeftCell="A180" zoomScaleNormal="100" workbookViewId="0">
      <selection activeCell="A187" sqref="A187"/>
    </sheetView>
  </sheetViews>
  <sheetFormatPr defaultRowHeight="15"/>
  <cols>
    <col min="1" max="1" width="1.42578125" customWidth="1"/>
    <col min="2" max="2" width="39.5703125" customWidth="1"/>
    <col min="3" max="3" width="1.42578125" customWidth="1"/>
    <col min="4" max="5" width="10.5703125" customWidth="1"/>
    <col min="6" max="6" width="12.42578125" customWidth="1"/>
    <col min="7" max="7" width="10.5703125" customWidth="1"/>
    <col min="8" max="8" width="11" customWidth="1"/>
  </cols>
  <sheetData>
    <row r="1" spans="1:8" ht="21" customHeight="1">
      <c r="A1" s="562" t="s">
        <v>27</v>
      </c>
      <c r="B1" s="562"/>
      <c r="C1" s="562"/>
      <c r="D1" s="562"/>
      <c r="E1" s="562"/>
      <c r="F1" s="562"/>
      <c r="G1" s="562"/>
      <c r="H1" s="562"/>
    </row>
    <row r="2" spans="1:8" ht="21.75" customHeight="1">
      <c r="A2" s="658" t="s">
        <v>167</v>
      </c>
      <c r="B2" s="658"/>
      <c r="C2" s="658"/>
      <c r="D2" s="658"/>
      <c r="E2" s="658"/>
      <c r="F2" s="658"/>
      <c r="G2" s="658"/>
      <c r="H2" s="658"/>
    </row>
    <row r="3" spans="1:8" ht="69" customHeight="1">
      <c r="A3" s="524" t="s">
        <v>503</v>
      </c>
      <c r="B3" s="524"/>
      <c r="C3" s="524"/>
      <c r="D3" s="524"/>
      <c r="E3" s="524"/>
      <c r="F3" s="524"/>
      <c r="G3" s="524"/>
      <c r="H3" s="524"/>
    </row>
    <row r="4" spans="1:8">
      <c r="B4" s="26"/>
    </row>
    <row r="5" spans="1:8" ht="15" customHeight="1">
      <c r="A5" s="534" t="s">
        <v>28</v>
      </c>
      <c r="B5" s="534"/>
      <c r="C5" s="534"/>
      <c r="D5" s="534"/>
      <c r="E5" s="534"/>
      <c r="F5" s="534"/>
      <c r="G5" s="534"/>
      <c r="H5" s="534"/>
    </row>
    <row r="6" spans="1:8" ht="68.25" customHeight="1">
      <c r="A6" s="524" t="s">
        <v>504</v>
      </c>
      <c r="B6" s="524"/>
      <c r="C6" s="524"/>
      <c r="D6" s="524"/>
      <c r="E6" s="524"/>
      <c r="F6" s="524"/>
      <c r="G6" s="524"/>
      <c r="H6" s="524"/>
    </row>
    <row r="7" spans="1:8" ht="8.1" hidden="1" customHeight="1"/>
    <row r="8" spans="1:8">
      <c r="A8" s="514"/>
      <c r="B8" s="514"/>
      <c r="C8" s="514"/>
      <c r="D8" s="514"/>
      <c r="E8" s="514"/>
      <c r="F8" s="514"/>
      <c r="G8" s="514"/>
      <c r="H8" s="514"/>
    </row>
    <row r="9" spans="1:8" ht="8.1" hidden="1" customHeight="1"/>
    <row r="10" spans="1:8" ht="15" customHeight="1">
      <c r="A10" s="559" t="s">
        <v>505</v>
      </c>
      <c r="B10" s="559"/>
      <c r="C10" s="559"/>
      <c r="D10" s="559"/>
      <c r="E10" s="559"/>
      <c r="F10" s="559"/>
      <c r="G10" s="559"/>
      <c r="H10" s="559"/>
    </row>
    <row r="11" spans="1:8" hidden="1">
      <c r="A11" s="659"/>
      <c r="B11" s="659"/>
      <c r="C11" s="659"/>
      <c r="D11" s="659"/>
      <c r="E11" s="659"/>
      <c r="F11" s="659"/>
      <c r="G11" s="659"/>
      <c r="H11" s="659"/>
    </row>
    <row r="12" spans="1:8" ht="30" customHeight="1">
      <c r="A12" s="524" t="s">
        <v>506</v>
      </c>
      <c r="B12" s="524"/>
      <c r="C12" s="524"/>
      <c r="D12" s="524"/>
      <c r="E12" s="524"/>
      <c r="F12" s="524"/>
      <c r="G12" s="524"/>
      <c r="H12" s="524"/>
    </row>
    <row r="13" spans="1:8" ht="15.75">
      <c r="A13" s="91" t="s">
        <v>215</v>
      </c>
      <c r="B13" s="196" t="s">
        <v>507</v>
      </c>
    </row>
    <row r="14" spans="1:8" ht="15.75">
      <c r="A14" s="91" t="s">
        <v>215</v>
      </c>
      <c r="B14" s="196" t="s">
        <v>508</v>
      </c>
    </row>
    <row r="15" spans="1:8" ht="8.1" hidden="1" customHeight="1">
      <c r="B15" s="13"/>
    </row>
    <row r="16" spans="1:8" ht="30" customHeight="1">
      <c r="A16" s="524" t="s">
        <v>509</v>
      </c>
      <c r="B16" s="524"/>
      <c r="C16" s="524"/>
      <c r="D16" s="524"/>
      <c r="E16" s="524"/>
      <c r="F16" s="524"/>
      <c r="G16" s="524"/>
      <c r="H16" s="524"/>
    </row>
    <row r="17" spans="1:8" ht="8.1" hidden="1" customHeight="1">
      <c r="B17" s="13"/>
    </row>
    <row r="18" spans="1:8">
      <c r="A18" s="524" t="s">
        <v>510</v>
      </c>
      <c r="B18" s="524"/>
      <c r="C18" s="524"/>
      <c r="D18" s="524"/>
      <c r="E18" s="524"/>
      <c r="F18" s="524"/>
      <c r="G18" s="524"/>
      <c r="H18" s="524"/>
    </row>
    <row r="19" spans="1:8" ht="15.75">
      <c r="A19" s="110" t="s">
        <v>215</v>
      </c>
      <c r="B19" s="164" t="s">
        <v>511</v>
      </c>
      <c r="C19" s="46"/>
      <c r="D19" s="46"/>
      <c r="E19" s="46"/>
      <c r="F19" s="46"/>
      <c r="G19" s="46"/>
      <c r="H19" s="46"/>
    </row>
    <row r="20" spans="1:8" ht="15.75" hidden="1">
      <c r="A20" s="110" t="s">
        <v>215</v>
      </c>
      <c r="B20" s="46" t="s">
        <v>512</v>
      </c>
      <c r="C20" s="46"/>
      <c r="D20" s="46"/>
      <c r="E20" s="46"/>
      <c r="F20" s="46"/>
      <c r="G20" s="46"/>
      <c r="H20" s="46"/>
    </row>
    <row r="21" spans="1:8" ht="15.75">
      <c r="A21" s="110" t="s">
        <v>215</v>
      </c>
      <c r="B21" s="207" t="s">
        <v>513</v>
      </c>
    </row>
    <row r="22" spans="1:8" ht="15.75">
      <c r="A22" s="110"/>
      <c r="B22" s="18"/>
    </row>
    <row r="23" spans="1:8" ht="15" customHeight="1">
      <c r="A23" s="559" t="s">
        <v>514</v>
      </c>
      <c r="B23" s="559"/>
      <c r="C23" s="559"/>
      <c r="D23" s="559"/>
      <c r="E23" s="559"/>
      <c r="F23" s="559"/>
      <c r="G23" s="559"/>
      <c r="H23" s="559"/>
    </row>
    <row r="24" spans="1:8" ht="62.25" customHeight="1">
      <c r="A24" s="524" t="s">
        <v>515</v>
      </c>
      <c r="B24" s="524"/>
      <c r="C24" s="524"/>
      <c r="D24" s="524"/>
      <c r="E24" s="524"/>
      <c r="F24" s="524"/>
      <c r="G24" s="524"/>
      <c r="H24" s="524"/>
    </row>
    <row r="25" spans="1:8" ht="8.1" hidden="1" customHeight="1">
      <c r="A25" s="50"/>
      <c r="B25" s="207"/>
      <c r="C25" s="50"/>
      <c r="D25" s="50"/>
      <c r="E25" s="50"/>
      <c r="F25" s="50"/>
      <c r="G25" s="50"/>
      <c r="H25" s="50"/>
    </row>
    <row r="26" spans="1:8">
      <c r="A26" s="538" t="s">
        <v>516</v>
      </c>
      <c r="B26" s="538"/>
      <c r="C26" s="538"/>
      <c r="D26" s="538"/>
      <c r="E26" s="538"/>
      <c r="F26" s="538"/>
      <c r="G26" s="538"/>
      <c r="H26" s="538"/>
    </row>
    <row r="27" spans="1:8" ht="15.75">
      <c r="A27" s="91" t="s">
        <v>215</v>
      </c>
      <c r="B27" s="196" t="s">
        <v>517</v>
      </c>
    </row>
    <row r="28" spans="1:8" ht="15.75">
      <c r="A28" s="91" t="s">
        <v>215</v>
      </c>
      <c r="B28" s="196" t="s">
        <v>518</v>
      </c>
    </row>
    <row r="29" spans="1:8" ht="8.1" hidden="1" customHeight="1">
      <c r="B29" s="13"/>
    </row>
    <row r="30" spans="1:8" ht="108.75" customHeight="1">
      <c r="A30" s="524" t="s">
        <v>519</v>
      </c>
      <c r="B30" s="524"/>
      <c r="C30" s="524"/>
      <c r="D30" s="524"/>
      <c r="E30" s="524"/>
      <c r="F30" s="524"/>
      <c r="G30" s="524"/>
      <c r="H30" s="524"/>
    </row>
    <row r="31" spans="1:8">
      <c r="B31" s="13"/>
    </row>
    <row r="32" spans="1:8" ht="22.5" customHeight="1">
      <c r="A32" s="534" t="s">
        <v>520</v>
      </c>
      <c r="B32" s="534"/>
      <c r="C32" s="534"/>
      <c r="D32" s="534"/>
      <c r="E32" s="534"/>
      <c r="F32" s="534"/>
      <c r="G32" s="534"/>
      <c r="H32" s="534"/>
    </row>
    <row r="33" spans="1:12" ht="63.75">
      <c r="A33" s="271"/>
      <c r="B33" s="271"/>
      <c r="C33" s="188"/>
      <c r="D33" s="271"/>
      <c r="E33" s="396" t="s">
        <v>74</v>
      </c>
      <c r="F33" s="396" t="s">
        <v>521</v>
      </c>
      <c r="G33" s="396" t="s">
        <v>522</v>
      </c>
      <c r="H33" s="396" t="s">
        <v>120</v>
      </c>
    </row>
    <row r="34" spans="1:12">
      <c r="A34" s="272"/>
      <c r="B34" s="272"/>
      <c r="C34" s="270"/>
      <c r="D34" s="272"/>
      <c r="E34" s="397" t="s">
        <v>53</v>
      </c>
      <c r="F34" s="397" t="str">
        <f>G34</f>
        <v>$</v>
      </c>
      <c r="G34" s="397" t="s">
        <v>53</v>
      </c>
      <c r="H34" s="397" t="s">
        <v>53</v>
      </c>
    </row>
    <row r="35" spans="1:12">
      <c r="A35" s="539">
        <f>+Inf!A5</f>
        <v>2025</v>
      </c>
      <c r="B35" s="539"/>
      <c r="C35" s="130"/>
      <c r="D35" s="50"/>
      <c r="E35" s="102"/>
      <c r="F35" s="102"/>
      <c r="G35" s="102"/>
      <c r="H35" s="476"/>
    </row>
    <row r="36" spans="1:12">
      <c r="A36" s="529" t="s">
        <v>523</v>
      </c>
      <c r="B36" s="529"/>
      <c r="C36" s="130"/>
      <c r="D36" s="50"/>
      <c r="E36" s="102"/>
      <c r="F36" s="102"/>
      <c r="G36" s="102"/>
      <c r="H36" s="476"/>
    </row>
    <row r="37" spans="1:12">
      <c r="A37" s="530" t="s">
        <v>74</v>
      </c>
      <c r="B37" s="530"/>
      <c r="C37" s="103"/>
      <c r="D37" s="50"/>
      <c r="E37" s="477">
        <v>791396</v>
      </c>
      <c r="F37" s="469">
        <v>0</v>
      </c>
      <c r="G37" s="478">
        <v>0</v>
      </c>
      <c r="H37" s="479">
        <v>791396</v>
      </c>
    </row>
    <row r="38" spans="1:12">
      <c r="A38" s="524" t="s">
        <v>524</v>
      </c>
      <c r="B38" s="524"/>
      <c r="C38" s="524"/>
      <c r="D38" s="50"/>
      <c r="E38" s="477">
        <v>258483.39000000013</v>
      </c>
      <c r="F38" s="469"/>
      <c r="G38" s="478"/>
      <c r="H38" s="479">
        <v>258483.39000000013</v>
      </c>
    </row>
    <row r="39" spans="1:12">
      <c r="A39" s="530" t="s">
        <v>525</v>
      </c>
      <c r="B39" s="530"/>
      <c r="C39" s="103"/>
      <c r="D39" s="50"/>
      <c r="E39" s="480">
        <v>0</v>
      </c>
      <c r="F39" s="477">
        <v>246255</v>
      </c>
      <c r="G39" s="481">
        <v>0</v>
      </c>
      <c r="H39" s="479">
        <v>246255</v>
      </c>
    </row>
    <row r="40" spans="1:12">
      <c r="A40" s="647" t="s">
        <v>526</v>
      </c>
      <c r="B40" s="647"/>
      <c r="C40" s="157"/>
      <c r="D40" s="143"/>
      <c r="E40" s="482">
        <f>SUM(E37:E39)</f>
        <v>1049879.3900000001</v>
      </c>
      <c r="F40" s="482">
        <f>SUM(F37:F39)</f>
        <v>246255</v>
      </c>
      <c r="G40" s="483">
        <v>0</v>
      </c>
      <c r="H40" s="482">
        <f>SUM(H37:H39)</f>
        <v>1296134.3900000001</v>
      </c>
      <c r="J40" s="367"/>
    </row>
    <row r="41" spans="1:12">
      <c r="A41" s="539" t="s">
        <v>527</v>
      </c>
      <c r="B41" s="539"/>
      <c r="C41" s="149"/>
      <c r="D41" s="50"/>
      <c r="E41" s="158"/>
      <c r="F41" s="158"/>
      <c r="G41" s="158"/>
      <c r="H41" s="484"/>
    </row>
    <row r="42" spans="1:12">
      <c r="A42" s="524" t="s">
        <v>84</v>
      </c>
      <c r="B42" s="524"/>
      <c r="C42" s="164"/>
      <c r="D42" s="50"/>
      <c r="E42" s="485">
        <v>0</v>
      </c>
      <c r="F42" s="485">
        <v>0</v>
      </c>
      <c r="G42" s="477">
        <v>6328315</v>
      </c>
      <c r="H42" s="479">
        <v>6328315</v>
      </c>
    </row>
    <row r="43" spans="1:12">
      <c r="A43" s="524" t="s">
        <v>466</v>
      </c>
      <c r="B43" s="524"/>
      <c r="C43" s="165"/>
      <c r="D43" s="50"/>
      <c r="E43" s="481">
        <v>0</v>
      </c>
      <c r="F43" s="481">
        <v>0</v>
      </c>
      <c r="G43" s="477">
        <v>259212.05</v>
      </c>
      <c r="H43" s="477">
        <v>259212.05</v>
      </c>
      <c r="J43" s="1"/>
      <c r="L43" s="1"/>
    </row>
    <row r="44" spans="1:12">
      <c r="A44" s="647" t="s">
        <v>528</v>
      </c>
      <c r="B44" s="648"/>
      <c r="C44" s="157"/>
      <c r="D44" s="143"/>
      <c r="E44" s="483">
        <f>SUM(E42:E43)</f>
        <v>0</v>
      </c>
      <c r="F44" s="483">
        <f>SUM(F42:F43)</f>
        <v>0</v>
      </c>
      <c r="G44" s="486">
        <f>SUM(G42:G43)</f>
        <v>6587527.0499999998</v>
      </c>
      <c r="H44" s="482">
        <f>SUM(H42:H43)</f>
        <v>6587527.0499999998</v>
      </c>
    </row>
    <row r="45" spans="1:12">
      <c r="A45" s="649">
        <f>+Inf!A4</f>
        <v>2024</v>
      </c>
      <c r="B45" s="649"/>
      <c r="C45" s="130"/>
      <c r="D45" s="50"/>
      <c r="E45" s="469"/>
      <c r="F45" s="158"/>
      <c r="G45" s="158"/>
      <c r="H45" s="484"/>
    </row>
    <row r="46" spans="1:12">
      <c r="A46" s="529" t="s">
        <v>523</v>
      </c>
      <c r="B46" s="529"/>
      <c r="C46" s="130"/>
      <c r="D46" s="50"/>
      <c r="E46" s="469"/>
      <c r="F46" s="158"/>
      <c r="G46" s="158"/>
      <c r="H46" s="484"/>
    </row>
    <row r="47" spans="1:12">
      <c r="A47" s="530" t="s">
        <v>74</v>
      </c>
      <c r="B47" s="530"/>
      <c r="C47" s="103"/>
      <c r="D47" s="50"/>
      <c r="E47" s="477">
        <v>835295.09</v>
      </c>
      <c r="F47" s="469">
        <v>0</v>
      </c>
      <c r="G47" s="469">
        <v>0</v>
      </c>
      <c r="H47" s="479">
        <v>835295.09</v>
      </c>
    </row>
    <row r="48" spans="1:12" hidden="1">
      <c r="A48" s="530" t="s">
        <v>529</v>
      </c>
      <c r="B48" s="530"/>
      <c r="C48" s="103"/>
      <c r="D48" s="50"/>
      <c r="E48" s="469">
        <v>0</v>
      </c>
      <c r="F48" s="469">
        <v>0</v>
      </c>
      <c r="G48" s="469">
        <v>0</v>
      </c>
      <c r="H48" s="479">
        <v>0</v>
      </c>
    </row>
    <row r="49" spans="1:8">
      <c r="A49" s="530" t="s">
        <v>525</v>
      </c>
      <c r="B49" s="530"/>
      <c r="C49" s="197"/>
      <c r="D49" s="50"/>
      <c r="E49" s="480">
        <v>0</v>
      </c>
      <c r="F49" s="487">
        <v>347085.74000000005</v>
      </c>
      <c r="G49" s="488">
        <v>0</v>
      </c>
      <c r="H49" s="479">
        <v>347085.74000000005</v>
      </c>
    </row>
    <row r="50" spans="1:8">
      <c r="A50" s="647" t="s">
        <v>526</v>
      </c>
      <c r="B50" s="648"/>
      <c r="C50" s="157"/>
      <c r="D50" s="143"/>
      <c r="E50" s="482">
        <f>+E47</f>
        <v>835295.09</v>
      </c>
      <c r="F50" s="482">
        <f>+F49</f>
        <v>347085.74000000005</v>
      </c>
      <c r="G50" s="489">
        <v>0</v>
      </c>
      <c r="H50" s="482">
        <f>SUM(H47:H49)</f>
        <v>1182380.83</v>
      </c>
    </row>
    <row r="51" spans="1:8">
      <c r="A51" s="539" t="s">
        <v>527</v>
      </c>
      <c r="B51" s="539"/>
      <c r="C51" s="149"/>
      <c r="D51" s="50"/>
      <c r="E51" s="158"/>
      <c r="F51" s="158"/>
      <c r="G51" s="158"/>
      <c r="H51" s="484"/>
    </row>
    <row r="52" spans="1:8">
      <c r="A52" s="524" t="s">
        <v>84</v>
      </c>
      <c r="B52" s="524"/>
      <c r="C52" s="164"/>
      <c r="D52" s="50"/>
      <c r="E52" s="469">
        <v>0</v>
      </c>
      <c r="F52" s="469">
        <v>0</v>
      </c>
      <c r="G52" s="477">
        <v>4324681</v>
      </c>
      <c r="H52" s="479">
        <v>4324681</v>
      </c>
    </row>
    <row r="53" spans="1:8">
      <c r="A53" s="524" t="str">
        <f>A43</f>
        <v>Lease liabilities</v>
      </c>
      <c r="B53" s="524"/>
      <c r="C53" s="165"/>
      <c r="D53" s="50"/>
      <c r="E53" s="481">
        <v>0</v>
      </c>
      <c r="F53" s="481">
        <v>0</v>
      </c>
      <c r="G53" s="487">
        <v>136816</v>
      </c>
      <c r="H53" s="487">
        <v>136816</v>
      </c>
    </row>
    <row r="54" spans="1:8" ht="15.75" thickBot="1">
      <c r="A54" s="601" t="s">
        <v>528</v>
      </c>
      <c r="B54" s="602"/>
      <c r="C54" s="175"/>
      <c r="D54" s="142"/>
      <c r="E54" s="490">
        <f>SUM(E52:E53)</f>
        <v>0</v>
      </c>
      <c r="F54" s="490">
        <f>SUM(F52:F53)</f>
        <v>0</v>
      </c>
      <c r="G54" s="491">
        <f>SUM(G52:G53)</f>
        <v>4461497</v>
      </c>
      <c r="H54" s="492">
        <f>SUM(H52:H53)</f>
        <v>4461497</v>
      </c>
    </row>
    <row r="55" spans="1:8">
      <c r="A55" s="656" t="s">
        <v>116</v>
      </c>
      <c r="B55" s="656"/>
      <c r="C55" s="278"/>
      <c r="D55" s="279"/>
      <c r="E55" s="279"/>
      <c r="F55" s="108"/>
      <c r="G55" s="108"/>
      <c r="H55" s="2"/>
    </row>
    <row r="56" spans="1:8" ht="30" customHeight="1">
      <c r="A56" s="447"/>
      <c r="B56" s="653" t="s">
        <v>530</v>
      </c>
      <c r="C56" s="653"/>
      <c r="D56" s="653"/>
      <c r="E56" s="653"/>
      <c r="F56" s="653"/>
      <c r="G56" s="653"/>
      <c r="H56" s="653"/>
    </row>
    <row r="57" spans="1:8" ht="15" customHeight="1">
      <c r="A57" s="87"/>
      <c r="B57" s="92"/>
      <c r="C57" s="92"/>
      <c r="D57" s="92"/>
      <c r="E57" s="92"/>
      <c r="F57" s="92"/>
      <c r="G57" s="92"/>
      <c r="H57" s="92"/>
    </row>
    <row r="58" spans="1:8" ht="15" customHeight="1">
      <c r="A58" s="534" t="s">
        <v>531</v>
      </c>
      <c r="B58" s="534"/>
      <c r="C58" s="534"/>
      <c r="D58" s="534"/>
      <c r="E58" s="534"/>
      <c r="F58" s="534"/>
      <c r="G58" s="534"/>
      <c r="H58" s="534"/>
    </row>
    <row r="59" spans="1:8" ht="51">
      <c r="A59" s="654"/>
      <c r="B59" s="654"/>
      <c r="C59" s="188"/>
      <c r="D59" s="271"/>
      <c r="E59" s="396" t="s">
        <v>532</v>
      </c>
      <c r="F59" s="396" t="s">
        <v>533</v>
      </c>
      <c r="G59" s="396" t="s">
        <v>534</v>
      </c>
      <c r="H59" s="396" t="s">
        <v>120</v>
      </c>
    </row>
    <row r="60" spans="1:8">
      <c r="A60" s="272"/>
      <c r="B60" s="270"/>
      <c r="C60" s="270"/>
      <c r="D60" s="272"/>
      <c r="E60" s="397" t="s">
        <v>53</v>
      </c>
      <c r="F60" s="397" t="s">
        <v>53</v>
      </c>
      <c r="G60" s="397" t="s">
        <v>53</v>
      </c>
      <c r="H60" s="397" t="s">
        <v>53</v>
      </c>
    </row>
    <row r="61" spans="1:8">
      <c r="A61" s="529">
        <f>+Inf!A5</f>
        <v>2025</v>
      </c>
      <c r="B61" s="529"/>
      <c r="C61" s="529"/>
      <c r="D61" s="529"/>
      <c r="E61" s="529"/>
      <c r="F61" s="529"/>
      <c r="G61" s="529"/>
      <c r="H61" s="529"/>
    </row>
    <row r="62" spans="1:8">
      <c r="A62" s="529" t="str">
        <f>A41</f>
        <v>Contractual financial liabilities</v>
      </c>
      <c r="B62" s="529"/>
      <c r="C62" s="529"/>
      <c r="D62" s="529"/>
      <c r="E62" s="529"/>
      <c r="F62" s="529"/>
      <c r="G62" s="529"/>
      <c r="H62" s="529"/>
    </row>
    <row r="63" spans="1:8" ht="15" customHeight="1">
      <c r="A63" s="530" t="s">
        <v>522</v>
      </c>
      <c r="B63" s="530"/>
      <c r="C63" s="103"/>
      <c r="D63" s="50"/>
      <c r="E63" s="276">
        <v>0</v>
      </c>
      <c r="F63" s="133">
        <v>-5970</v>
      </c>
      <c r="G63" s="251">
        <v>0</v>
      </c>
      <c r="H63" s="133">
        <v>-5970</v>
      </c>
    </row>
    <row r="64" spans="1:8">
      <c r="A64" s="647" t="s">
        <v>528</v>
      </c>
      <c r="B64" s="648"/>
      <c r="C64" s="157"/>
      <c r="D64" s="143"/>
      <c r="E64" s="411">
        <f>SUM(E63)</f>
        <v>0</v>
      </c>
      <c r="F64" s="375">
        <v>-5970</v>
      </c>
      <c r="G64" s="411">
        <v>0</v>
      </c>
      <c r="H64" s="375">
        <v>-5970</v>
      </c>
    </row>
    <row r="65" spans="1:8">
      <c r="A65" s="539">
        <f>+Inf!A4</f>
        <v>2024</v>
      </c>
      <c r="B65" s="539"/>
      <c r="C65" s="149"/>
      <c r="D65" s="50"/>
      <c r="E65" s="280"/>
      <c r="F65" s="131"/>
      <c r="G65" s="273"/>
      <c r="H65" s="273"/>
    </row>
    <row r="66" spans="1:8">
      <c r="A66" s="529" t="str">
        <f>A62</f>
        <v>Contractual financial liabilities</v>
      </c>
      <c r="B66" s="529"/>
      <c r="C66" s="130"/>
      <c r="D66" s="50"/>
      <c r="E66" s="281"/>
      <c r="F66" s="281"/>
      <c r="G66" s="282"/>
      <c r="H66" s="283"/>
    </row>
    <row r="67" spans="1:8">
      <c r="A67" s="530" t="s">
        <v>522</v>
      </c>
      <c r="B67" s="530"/>
      <c r="C67" s="103"/>
      <c r="D67" s="50"/>
      <c r="E67" s="256">
        <v>0</v>
      </c>
      <c r="F67" s="161">
        <v>-511.03</v>
      </c>
      <c r="G67" s="251">
        <v>0</v>
      </c>
      <c r="H67" s="284">
        <v>-511.03</v>
      </c>
    </row>
    <row r="68" spans="1:8">
      <c r="A68" s="647" t="s">
        <v>528</v>
      </c>
      <c r="B68" s="648"/>
      <c r="C68" s="157"/>
      <c r="D68" s="143"/>
      <c r="E68" s="411">
        <f>+E67</f>
        <v>0</v>
      </c>
      <c r="F68" s="375">
        <v>-511.03</v>
      </c>
      <c r="G68" s="411">
        <v>0</v>
      </c>
      <c r="H68" s="375">
        <v>-511.03</v>
      </c>
    </row>
    <row r="70" spans="1:8" ht="34.5" customHeight="1">
      <c r="A70" s="524" t="s">
        <v>535</v>
      </c>
      <c r="B70" s="524"/>
      <c r="C70" s="524"/>
      <c r="D70" s="524"/>
      <c r="E70" s="524"/>
      <c r="F70" s="524"/>
      <c r="G70" s="524"/>
      <c r="H70" s="524"/>
    </row>
    <row r="71" spans="1:8" ht="8.1" customHeight="1">
      <c r="B71" s="18"/>
    </row>
    <row r="72" spans="1:8" ht="15" customHeight="1">
      <c r="A72" s="534" t="s">
        <v>536</v>
      </c>
      <c r="B72" s="534"/>
      <c r="C72" s="534"/>
      <c r="D72" s="534"/>
      <c r="E72" s="534"/>
      <c r="F72" s="534"/>
      <c r="G72" s="534"/>
      <c r="H72" s="534"/>
    </row>
    <row r="73" spans="1:8" ht="30" customHeight="1">
      <c r="A73" s="524" t="s">
        <v>537</v>
      </c>
      <c r="B73" s="524"/>
      <c r="C73" s="524"/>
      <c r="D73" s="524"/>
      <c r="E73" s="524"/>
      <c r="F73" s="524"/>
      <c r="G73" s="524"/>
      <c r="H73" s="524"/>
    </row>
    <row r="74" spans="1:8" ht="30" customHeight="1">
      <c r="A74" s="617" t="s">
        <v>538</v>
      </c>
      <c r="B74" s="617"/>
      <c r="C74" s="617"/>
      <c r="D74" s="617"/>
      <c r="E74" s="617"/>
      <c r="F74" s="617"/>
      <c r="G74" s="617"/>
      <c r="H74" s="617"/>
    </row>
    <row r="75" spans="1:8" ht="8.1" customHeight="1"/>
    <row r="76" spans="1:8">
      <c r="A76" s="643" t="s">
        <v>539</v>
      </c>
      <c r="B76" s="643"/>
      <c r="C76" s="643"/>
      <c r="D76" s="643"/>
      <c r="E76" s="643"/>
      <c r="F76" s="643"/>
      <c r="G76" s="643"/>
      <c r="H76" s="643"/>
    </row>
    <row r="77" spans="1:8" ht="30" customHeight="1">
      <c r="A77" s="524" t="s">
        <v>540</v>
      </c>
      <c r="B77" s="524"/>
      <c r="C77" s="524"/>
      <c r="D77" s="524"/>
      <c r="E77" s="524"/>
      <c r="F77" s="524"/>
      <c r="G77" s="524"/>
      <c r="H77" s="524"/>
    </row>
    <row r="78" spans="1:8" ht="8.1" customHeight="1">
      <c r="B78" s="13"/>
    </row>
    <row r="79" spans="1:8" ht="45" customHeight="1">
      <c r="A79" s="524" t="s">
        <v>541</v>
      </c>
      <c r="B79" s="524"/>
      <c r="C79" s="524"/>
      <c r="D79" s="524"/>
      <c r="E79" s="524"/>
      <c r="F79" s="524"/>
      <c r="G79" s="524"/>
      <c r="H79" s="524"/>
    </row>
    <row r="80" spans="1:8" ht="8.1" customHeight="1">
      <c r="B80" s="13"/>
    </row>
    <row r="81" spans="1:8" ht="30" customHeight="1">
      <c r="A81" s="524" t="s">
        <v>542</v>
      </c>
      <c r="B81" s="524"/>
      <c r="C81" s="524"/>
      <c r="D81" s="524"/>
      <c r="E81" s="524"/>
      <c r="F81" s="524"/>
      <c r="G81" s="524"/>
      <c r="H81" s="524"/>
    </row>
    <row r="82" spans="1:8" ht="8.1" customHeight="1">
      <c r="B82" s="13"/>
    </row>
    <row r="83" spans="1:8" ht="60" customHeight="1">
      <c r="A83" s="524" t="s">
        <v>543</v>
      </c>
      <c r="B83" s="524"/>
      <c r="C83" s="524"/>
      <c r="D83" s="524"/>
      <c r="E83" s="524"/>
      <c r="F83" s="524"/>
      <c r="G83" s="524"/>
      <c r="H83" s="524"/>
    </row>
    <row r="84" spans="1:8">
      <c r="B84" s="15"/>
    </row>
    <row r="85" spans="1:8">
      <c r="A85" s="655" t="s">
        <v>544</v>
      </c>
      <c r="B85" s="655"/>
      <c r="C85" s="655"/>
      <c r="D85" s="655"/>
      <c r="E85" s="655"/>
      <c r="F85" s="655"/>
      <c r="G85" s="655"/>
      <c r="H85" s="655"/>
    </row>
    <row r="86" spans="1:8" ht="60" customHeight="1">
      <c r="A86" s="267"/>
      <c r="B86" s="234"/>
      <c r="C86" s="210"/>
      <c r="D86" s="234"/>
      <c r="E86" s="381" t="s">
        <v>545</v>
      </c>
      <c r="F86" s="381" t="s">
        <v>546</v>
      </c>
      <c r="G86" s="381" t="s">
        <v>241</v>
      </c>
      <c r="H86" s="381" t="s">
        <v>120</v>
      </c>
    </row>
    <row r="87" spans="1:8">
      <c r="A87" s="265"/>
      <c r="B87" s="215"/>
      <c r="C87" s="215"/>
      <c r="D87" s="184"/>
      <c r="E87" s="434" t="s">
        <v>53</v>
      </c>
      <c r="F87" s="434" t="s">
        <v>53</v>
      </c>
      <c r="G87" s="434" t="s">
        <v>53</v>
      </c>
      <c r="H87" s="434" t="s">
        <v>53</v>
      </c>
    </row>
    <row r="88" spans="1:8">
      <c r="A88" s="529">
        <f>+Inf!A5</f>
        <v>2025</v>
      </c>
      <c r="B88" s="529"/>
      <c r="C88" s="130"/>
      <c r="D88" s="50"/>
      <c r="E88" s="131"/>
      <c r="F88" s="131"/>
      <c r="G88" s="273"/>
      <c r="H88" s="273"/>
    </row>
    <row r="89" spans="1:8">
      <c r="A89" s="529" t="s">
        <v>523</v>
      </c>
      <c r="B89" s="529"/>
      <c r="C89" s="130"/>
      <c r="D89" s="50"/>
      <c r="E89" s="131"/>
      <c r="F89" s="131"/>
      <c r="G89" s="273"/>
      <c r="H89" s="273"/>
    </row>
    <row r="90" spans="1:8">
      <c r="A90" s="530" t="s">
        <v>74</v>
      </c>
      <c r="B90" s="530"/>
      <c r="C90" s="103"/>
      <c r="D90" s="50"/>
      <c r="E90" s="190">
        <v>791396</v>
      </c>
      <c r="F90" s="274">
        <v>0</v>
      </c>
      <c r="G90" s="285">
        <v>0</v>
      </c>
      <c r="H90" s="275">
        <v>791396</v>
      </c>
    </row>
    <row r="91" spans="1:8">
      <c r="A91" s="530" t="s">
        <v>524</v>
      </c>
      <c r="B91" s="530"/>
      <c r="C91" s="103"/>
      <c r="D91" s="50"/>
      <c r="E91" s="256">
        <v>0</v>
      </c>
      <c r="F91" s="246">
        <v>258483.39000000013</v>
      </c>
      <c r="G91" s="274">
        <v>0</v>
      </c>
      <c r="H91" s="338">
        <v>258483.39000000013</v>
      </c>
    </row>
    <row r="92" spans="1:8">
      <c r="A92" s="530" t="s">
        <v>525</v>
      </c>
      <c r="B92" s="530"/>
      <c r="C92" s="103"/>
      <c r="D92" s="50"/>
      <c r="E92" s="286">
        <v>0</v>
      </c>
      <c r="F92" s="287">
        <v>0</v>
      </c>
      <c r="G92" s="275">
        <v>246255</v>
      </c>
      <c r="H92" s="275">
        <v>246255</v>
      </c>
    </row>
    <row r="93" spans="1:8" ht="15.75" thickBot="1">
      <c r="A93" s="601" t="s">
        <v>526</v>
      </c>
      <c r="B93" s="602"/>
      <c r="C93" s="157"/>
      <c r="D93" s="159"/>
      <c r="E93" s="402">
        <v>791396</v>
      </c>
      <c r="F93" s="382">
        <v>258483.39000000013</v>
      </c>
      <c r="G93" s="402">
        <v>246255</v>
      </c>
      <c r="H93" s="402">
        <v>1296134.3900000001</v>
      </c>
    </row>
    <row r="94" spans="1:8">
      <c r="A94" s="651">
        <f>+Inf!A4</f>
        <v>2024</v>
      </c>
      <c r="B94" s="651"/>
      <c r="C94" s="262"/>
      <c r="D94" s="50"/>
      <c r="E94" s="288"/>
      <c r="F94" s="288"/>
      <c r="G94" s="289"/>
      <c r="H94" s="289"/>
    </row>
    <row r="95" spans="1:8">
      <c r="A95" s="529" t="s">
        <v>523</v>
      </c>
      <c r="B95" s="529"/>
      <c r="C95" s="130"/>
      <c r="D95" s="50"/>
      <c r="E95" s="193"/>
      <c r="F95" s="193"/>
      <c r="G95" s="277"/>
      <c r="H95" s="277"/>
    </row>
    <row r="96" spans="1:8">
      <c r="A96" s="530" t="s">
        <v>74</v>
      </c>
      <c r="B96" s="530"/>
      <c r="C96" s="103"/>
      <c r="D96" s="50"/>
      <c r="E96" s="190">
        <v>835295.09</v>
      </c>
      <c r="F96" s="274">
        <v>0</v>
      </c>
      <c r="G96" s="285">
        <v>0</v>
      </c>
      <c r="H96" s="275">
        <v>835295.09</v>
      </c>
    </row>
    <row r="97" spans="1:8" hidden="1">
      <c r="A97" s="530" t="s">
        <v>524</v>
      </c>
      <c r="B97" s="530"/>
      <c r="C97" s="103"/>
      <c r="D97" s="50"/>
      <c r="E97" s="256">
        <v>0</v>
      </c>
      <c r="F97" s="190">
        <v>0</v>
      </c>
      <c r="G97" s="285">
        <v>0</v>
      </c>
      <c r="H97" s="275">
        <v>0</v>
      </c>
    </row>
    <row r="98" spans="1:8">
      <c r="A98" s="530" t="s">
        <v>525</v>
      </c>
      <c r="B98" s="530"/>
      <c r="C98" s="197"/>
      <c r="D98" s="50"/>
      <c r="E98" s="290">
        <v>0</v>
      </c>
      <c r="F98" s="290">
        <v>0</v>
      </c>
      <c r="G98" s="291">
        <v>347085.74000000005</v>
      </c>
      <c r="H98" s="291">
        <v>347085.74000000005</v>
      </c>
    </row>
    <row r="99" spans="1:8" ht="15.75" thickBot="1">
      <c r="A99" s="601" t="s">
        <v>526</v>
      </c>
      <c r="B99" s="602"/>
      <c r="C99" s="175"/>
      <c r="D99" s="159"/>
      <c r="E99" s="435">
        <f>+E96</f>
        <v>835295.09</v>
      </c>
      <c r="F99" s="404">
        <v>0</v>
      </c>
      <c r="G99" s="435">
        <f>+G98</f>
        <v>347085.74000000005</v>
      </c>
      <c r="H99" s="435">
        <f>SUM(H96:H98)</f>
        <v>1182380.83</v>
      </c>
    </row>
    <row r="100" spans="1:8">
      <c r="A100" s="567" t="s">
        <v>227</v>
      </c>
      <c r="B100" s="567"/>
      <c r="D100" s="22"/>
      <c r="E100" s="22"/>
      <c r="F100" s="32"/>
      <c r="G100" s="32"/>
    </row>
    <row r="101" spans="1:8" ht="30" customHeight="1">
      <c r="A101" s="446"/>
      <c r="B101" s="653" t="s">
        <v>547</v>
      </c>
      <c r="C101" s="653"/>
      <c r="D101" s="653"/>
      <c r="E101" s="653"/>
      <c r="F101" s="653"/>
      <c r="G101" s="653"/>
      <c r="H101" s="653"/>
    </row>
    <row r="103" spans="1:8">
      <c r="A103" s="643" t="s">
        <v>548</v>
      </c>
      <c r="B103" s="643"/>
      <c r="C103" s="643"/>
      <c r="D103" s="643"/>
      <c r="E103" s="643"/>
      <c r="F103" s="643"/>
      <c r="G103" s="643"/>
      <c r="H103" s="643"/>
    </row>
    <row r="104" spans="1:8" ht="60" customHeight="1">
      <c r="A104" s="524" t="s">
        <v>549</v>
      </c>
      <c r="B104" s="524"/>
      <c r="C104" s="524"/>
      <c r="D104" s="524"/>
      <c r="E104" s="524"/>
      <c r="F104" s="524"/>
      <c r="G104" s="524"/>
      <c r="H104" s="524"/>
    </row>
    <row r="105" spans="1:8" ht="28.5" customHeight="1">
      <c r="A105" s="524" t="s">
        <v>550</v>
      </c>
      <c r="B105" s="524"/>
      <c r="C105" s="524"/>
      <c r="D105" s="524"/>
      <c r="E105" s="524"/>
      <c r="F105" s="524"/>
      <c r="G105" s="524"/>
      <c r="H105" s="524"/>
    </row>
    <row r="106" spans="1:8" ht="30" customHeight="1">
      <c r="A106" s="524" t="s">
        <v>551</v>
      </c>
      <c r="B106" s="524"/>
      <c r="C106" s="524"/>
      <c r="D106" s="524"/>
      <c r="E106" s="524"/>
      <c r="F106" s="524"/>
      <c r="G106" s="524"/>
      <c r="H106" s="524"/>
    </row>
    <row r="107" spans="1:8" ht="8.1" customHeight="1"/>
    <row r="108" spans="1:8">
      <c r="A108" s="643" t="s">
        <v>552</v>
      </c>
      <c r="B108" s="643"/>
      <c r="C108" s="643"/>
      <c r="D108" s="643"/>
      <c r="E108" s="643"/>
      <c r="F108" s="643"/>
      <c r="G108" s="643"/>
      <c r="H108" s="643"/>
    </row>
    <row r="109" spans="1:8" ht="45" customHeight="1">
      <c r="A109" s="524" t="s">
        <v>553</v>
      </c>
      <c r="B109" s="524"/>
      <c r="C109" s="524"/>
      <c r="D109" s="524"/>
      <c r="E109" s="524"/>
      <c r="F109" s="524"/>
      <c r="G109" s="524"/>
      <c r="H109" s="524"/>
    </row>
    <row r="110" spans="1:8" ht="8.1" customHeight="1">
      <c r="B110" s="13"/>
    </row>
    <row r="111" spans="1:8" ht="26.25" customHeight="1">
      <c r="A111" s="524" t="s">
        <v>554</v>
      </c>
      <c r="B111" s="524"/>
      <c r="C111" s="524"/>
      <c r="D111" s="524"/>
      <c r="E111" s="524"/>
      <c r="F111" s="524"/>
      <c r="G111" s="524"/>
      <c r="H111" s="524"/>
    </row>
    <row r="112" spans="1:8" ht="8.1" customHeight="1">
      <c r="B112" s="13"/>
    </row>
    <row r="113" spans="1:8" ht="15" customHeight="1">
      <c r="A113" s="524" t="s">
        <v>555</v>
      </c>
      <c r="B113" s="524"/>
      <c r="C113" s="524"/>
      <c r="D113" s="524"/>
      <c r="E113" s="524"/>
      <c r="F113" s="524"/>
      <c r="G113" s="524"/>
      <c r="H113" s="524"/>
    </row>
    <row r="114" spans="1:8" ht="8.1" customHeight="1">
      <c r="B114" s="13"/>
    </row>
    <row r="115" spans="1:8">
      <c r="A115" s="643" t="s">
        <v>556</v>
      </c>
      <c r="B115" s="643"/>
    </row>
    <row r="116" spans="1:8" ht="45" customHeight="1">
      <c r="A116" s="524" t="s">
        <v>557</v>
      </c>
      <c r="B116" s="524"/>
      <c r="C116" s="524"/>
      <c r="D116" s="524"/>
      <c r="E116" s="524"/>
      <c r="F116" s="524"/>
      <c r="G116" s="524"/>
      <c r="H116" s="524"/>
    </row>
    <row r="117" spans="1:8" ht="8.1" customHeight="1">
      <c r="B117" s="13"/>
    </row>
    <row r="118" spans="1:8">
      <c r="A118" s="643" t="s">
        <v>558</v>
      </c>
      <c r="B118" s="643"/>
      <c r="C118" s="643"/>
      <c r="D118" s="643"/>
      <c r="E118" s="643"/>
      <c r="F118" s="643"/>
      <c r="G118" s="643"/>
      <c r="H118" s="643"/>
    </row>
    <row r="119" spans="1:8" ht="45" customHeight="1">
      <c r="A119" s="524" t="s">
        <v>559</v>
      </c>
      <c r="B119" s="524"/>
      <c r="C119" s="524"/>
      <c r="D119" s="524"/>
      <c r="E119" s="524"/>
      <c r="F119" s="524"/>
      <c r="G119" s="524"/>
      <c r="H119" s="524"/>
    </row>
    <row r="120" spans="1:8">
      <c r="B120" s="13"/>
    </row>
    <row r="121" spans="1:8" ht="25.5">
      <c r="A121" s="214"/>
      <c r="B121" s="234"/>
      <c r="C121" s="234"/>
      <c r="D121" s="177"/>
      <c r="E121" s="177"/>
      <c r="F121" s="381" t="s">
        <v>560</v>
      </c>
      <c r="G121" s="234"/>
      <c r="H121" s="234"/>
    </row>
    <row r="122" spans="1:8" ht="51">
      <c r="A122" s="140"/>
      <c r="B122" s="346"/>
      <c r="C122" s="346"/>
      <c r="D122" s="436" t="s">
        <v>561</v>
      </c>
      <c r="E122" s="436" t="s">
        <v>562</v>
      </c>
      <c r="F122" s="427" t="s">
        <v>563</v>
      </c>
      <c r="G122" s="427" t="s">
        <v>564</v>
      </c>
      <c r="H122" s="427" t="s">
        <v>565</v>
      </c>
    </row>
    <row r="123" spans="1:8">
      <c r="A123" s="212"/>
      <c r="B123" s="184"/>
      <c r="C123" s="184"/>
      <c r="D123" s="434" t="s">
        <v>566</v>
      </c>
      <c r="E123" s="434" t="s">
        <v>53</v>
      </c>
      <c r="F123" s="434" t="s">
        <v>53</v>
      </c>
      <c r="G123" s="434" t="s">
        <v>53</v>
      </c>
      <c r="H123" s="434" t="s">
        <v>53</v>
      </c>
    </row>
    <row r="124" spans="1:8">
      <c r="A124" s="539">
        <f>+Inf!A5</f>
        <v>2025</v>
      </c>
      <c r="B124" s="539"/>
      <c r="C124" s="149"/>
      <c r="D124" s="158"/>
      <c r="E124" s="158"/>
      <c r="F124" s="158"/>
      <c r="G124" s="158"/>
      <c r="H124" s="158"/>
    </row>
    <row r="125" spans="1:8">
      <c r="A125" s="587" t="s">
        <v>567</v>
      </c>
      <c r="B125" s="587"/>
      <c r="C125" s="158"/>
      <c r="D125" s="158"/>
      <c r="E125" s="158"/>
      <c r="F125" s="158"/>
      <c r="G125" s="158"/>
      <c r="H125" s="493"/>
    </row>
    <row r="126" spans="1:8">
      <c r="A126" s="569" t="s">
        <v>74</v>
      </c>
      <c r="B126" s="569"/>
      <c r="C126" s="102"/>
      <c r="D126" s="494">
        <v>4.2</v>
      </c>
      <c r="E126" s="477">
        <v>791396</v>
      </c>
      <c r="F126" s="469">
        <v>0</v>
      </c>
      <c r="G126" s="477">
        <v>791396</v>
      </c>
      <c r="H126" s="469">
        <v>0</v>
      </c>
    </row>
    <row r="127" spans="1:8" hidden="1">
      <c r="A127" s="530" t="s">
        <v>568</v>
      </c>
      <c r="B127" s="530"/>
      <c r="C127" s="103"/>
      <c r="D127" s="495"/>
      <c r="E127" s="469">
        <v>0</v>
      </c>
      <c r="F127" s="478">
        <v>0</v>
      </c>
      <c r="G127" s="469">
        <v>0</v>
      </c>
      <c r="H127" s="469">
        <v>0</v>
      </c>
    </row>
    <row r="128" spans="1:8">
      <c r="A128" s="524" t="s">
        <v>524</v>
      </c>
      <c r="B128" s="524"/>
      <c r="C128" s="524"/>
      <c r="D128" s="494">
        <v>4.2</v>
      </c>
      <c r="E128" s="496">
        <v>258483.39000000013</v>
      </c>
      <c r="F128" s="478"/>
      <c r="G128" s="496">
        <v>258483.39000000013</v>
      </c>
      <c r="H128" s="496"/>
    </row>
    <row r="129" spans="1:8">
      <c r="A129" s="530" t="s">
        <v>569</v>
      </c>
      <c r="B129" s="530"/>
      <c r="C129" s="197"/>
      <c r="D129" s="101"/>
      <c r="E129" s="487">
        <v>246255</v>
      </c>
      <c r="F129" s="488">
        <v>0</v>
      </c>
      <c r="G129" s="488">
        <v>0</v>
      </c>
      <c r="H129" s="497">
        <v>246255</v>
      </c>
    </row>
    <row r="130" spans="1:8" ht="15.75" thickBot="1">
      <c r="A130" s="585" t="s">
        <v>76</v>
      </c>
      <c r="B130" s="586"/>
      <c r="C130" s="233"/>
      <c r="D130" s="233"/>
      <c r="E130" s="498">
        <v>1296134.3900000001</v>
      </c>
      <c r="F130" s="499">
        <v>0</v>
      </c>
      <c r="G130" s="498">
        <v>1049879.3900000001</v>
      </c>
      <c r="H130" s="491">
        <v>246255</v>
      </c>
    </row>
    <row r="131" spans="1:8">
      <c r="A131" s="587" t="s">
        <v>570</v>
      </c>
      <c r="B131" s="587"/>
      <c r="C131" s="158"/>
      <c r="D131" s="158"/>
      <c r="E131" s="158"/>
      <c r="F131" s="158"/>
      <c r="G131" s="158"/>
      <c r="H131" s="493"/>
    </row>
    <row r="132" spans="1:8">
      <c r="A132" s="530" t="s">
        <v>571</v>
      </c>
      <c r="B132" s="530"/>
      <c r="C132" s="103"/>
      <c r="D132" s="102"/>
      <c r="E132" s="477">
        <v>6328315</v>
      </c>
      <c r="F132" s="469">
        <v>0</v>
      </c>
      <c r="G132" s="469">
        <v>0</v>
      </c>
      <c r="H132" s="349">
        <v>6328315</v>
      </c>
    </row>
    <row r="133" spans="1:8">
      <c r="A133" s="587" t="s">
        <v>572</v>
      </c>
      <c r="B133" s="587"/>
      <c r="C133" s="158"/>
      <c r="D133" s="102"/>
      <c r="E133" s="477"/>
      <c r="F133" s="102"/>
      <c r="G133" s="102"/>
      <c r="H133" s="349"/>
    </row>
    <row r="134" spans="1:8">
      <c r="A134" s="569" t="s">
        <v>466</v>
      </c>
      <c r="B134" s="569"/>
      <c r="C134" s="101"/>
      <c r="D134" s="500"/>
      <c r="E134" s="487">
        <v>259212.05</v>
      </c>
      <c r="F134" s="487">
        <v>259212.05</v>
      </c>
      <c r="G134" s="488">
        <v>0</v>
      </c>
      <c r="H134" s="481">
        <v>0</v>
      </c>
    </row>
    <row r="135" spans="1:8" ht="15.75" thickBot="1">
      <c r="A135" s="585" t="s">
        <v>573</v>
      </c>
      <c r="B135" s="586"/>
      <c r="C135" s="233"/>
      <c r="D135" s="233"/>
      <c r="E135" s="498">
        <v>6587527.0499999998</v>
      </c>
      <c r="F135" s="460">
        <v>259212.05</v>
      </c>
      <c r="G135" s="395">
        <v>0</v>
      </c>
      <c r="H135" s="491">
        <v>6328315</v>
      </c>
    </row>
    <row r="136" spans="1:8">
      <c r="A136" s="646">
        <f>+Inf!A4</f>
        <v>2024</v>
      </c>
      <c r="B136" s="646"/>
      <c r="C136" s="292"/>
      <c r="D136" s="158"/>
      <c r="E136" s="158"/>
      <c r="F136" s="158"/>
      <c r="G136" s="158"/>
      <c r="H136" s="493"/>
    </row>
    <row r="137" spans="1:8">
      <c r="A137" s="587" t="s">
        <v>567</v>
      </c>
      <c r="B137" s="587"/>
      <c r="C137" s="158"/>
      <c r="D137" s="158"/>
      <c r="E137" s="158"/>
      <c r="F137" s="158"/>
      <c r="G137" s="158"/>
      <c r="H137" s="493"/>
    </row>
    <row r="138" spans="1:8">
      <c r="A138" s="569" t="s">
        <v>74</v>
      </c>
      <c r="B138" s="569"/>
      <c r="C138" s="102"/>
      <c r="D138" s="494">
        <v>4.3</v>
      </c>
      <c r="E138" s="477">
        <v>835295.09</v>
      </c>
      <c r="F138" s="469">
        <v>0</v>
      </c>
      <c r="G138" s="477">
        <v>835295.09</v>
      </c>
      <c r="H138" s="469">
        <v>0</v>
      </c>
    </row>
    <row r="139" spans="1:8" hidden="1">
      <c r="A139" s="530" t="s">
        <v>568</v>
      </c>
      <c r="B139" s="530"/>
      <c r="C139" s="102"/>
      <c r="D139" s="495"/>
      <c r="E139" s="477">
        <v>0</v>
      </c>
      <c r="F139" s="478">
        <v>0</v>
      </c>
      <c r="G139" s="469">
        <v>0</v>
      </c>
      <c r="H139" s="477">
        <v>0</v>
      </c>
    </row>
    <row r="140" spans="1:8">
      <c r="A140" s="530" t="s">
        <v>569</v>
      </c>
      <c r="B140" s="530"/>
      <c r="C140" s="197"/>
      <c r="D140" s="101"/>
      <c r="E140" s="487">
        <v>347085.74000000005</v>
      </c>
      <c r="F140" s="488">
        <v>0</v>
      </c>
      <c r="G140" s="488">
        <v>0</v>
      </c>
      <c r="H140" s="497">
        <v>347085.74000000005</v>
      </c>
    </row>
    <row r="141" spans="1:8" ht="15.75" thickBot="1">
      <c r="A141" s="585" t="s">
        <v>76</v>
      </c>
      <c r="B141" s="586"/>
      <c r="C141" s="232"/>
      <c r="D141" s="232"/>
      <c r="E141" s="460">
        <v>1182380.83</v>
      </c>
      <c r="F141" s="460">
        <v>0</v>
      </c>
      <c r="G141" s="460">
        <v>835295.09</v>
      </c>
      <c r="H141" s="460">
        <v>347085.74000000005</v>
      </c>
    </row>
    <row r="142" spans="1:8" ht="8.1" customHeight="1">
      <c r="A142" s="50"/>
      <c r="B142" s="158"/>
      <c r="C142" s="158"/>
      <c r="D142" s="158"/>
      <c r="E142" s="158"/>
      <c r="F142" s="158"/>
      <c r="G142" s="158"/>
      <c r="H142" s="501"/>
    </row>
    <row r="143" spans="1:8">
      <c r="A143" s="587" t="s">
        <v>570</v>
      </c>
      <c r="B143" s="587"/>
      <c r="C143" s="158"/>
      <c r="D143" s="158"/>
      <c r="E143" s="158"/>
      <c r="F143" s="158"/>
      <c r="G143" s="158"/>
      <c r="H143" s="501"/>
    </row>
    <row r="144" spans="1:8">
      <c r="A144" s="530" t="s">
        <v>571</v>
      </c>
      <c r="B144" s="530"/>
      <c r="C144" s="103"/>
      <c r="D144" s="102"/>
      <c r="E144" s="477">
        <v>4324681</v>
      </c>
      <c r="F144" s="469">
        <v>0</v>
      </c>
      <c r="G144" s="469">
        <v>0</v>
      </c>
      <c r="H144" s="349">
        <v>4324681</v>
      </c>
    </row>
    <row r="145" spans="1:8">
      <c r="A145" s="587" t="s">
        <v>572</v>
      </c>
      <c r="B145" s="587"/>
      <c r="C145" s="158"/>
      <c r="D145" s="102"/>
      <c r="E145" s="477"/>
      <c r="F145" s="102"/>
      <c r="G145" s="102"/>
      <c r="H145" s="349"/>
    </row>
    <row r="146" spans="1:8">
      <c r="A146" s="569" t="s">
        <v>466</v>
      </c>
      <c r="B146" s="569"/>
      <c r="C146" s="102"/>
      <c r="D146" s="500"/>
      <c r="E146" s="487">
        <v>136815</v>
      </c>
      <c r="F146" s="487">
        <v>136815</v>
      </c>
      <c r="G146" s="488">
        <v>0</v>
      </c>
      <c r="H146" s="481">
        <v>0</v>
      </c>
    </row>
    <row r="147" spans="1:8" ht="15.75" thickBot="1">
      <c r="A147" s="644" t="s">
        <v>573</v>
      </c>
      <c r="B147" s="645"/>
      <c r="C147" s="294"/>
      <c r="D147" s="233"/>
      <c r="E147" s="498">
        <v>4461496</v>
      </c>
      <c r="F147" s="498">
        <v>136815</v>
      </c>
      <c r="G147" s="498">
        <v>0</v>
      </c>
      <c r="H147" s="498">
        <v>4324681</v>
      </c>
    </row>
    <row r="148" spans="1:8">
      <c r="A148" s="533" t="s">
        <v>116</v>
      </c>
      <c r="B148" s="533"/>
      <c r="D148" s="22"/>
      <c r="E148" s="22"/>
      <c r="F148" s="32"/>
      <c r="G148" s="32"/>
      <c r="H148" s="32"/>
    </row>
    <row r="149" spans="1:8" ht="40.5" customHeight="1">
      <c r="A149" s="446"/>
      <c r="B149" s="652" t="s">
        <v>574</v>
      </c>
      <c r="C149" s="652"/>
      <c r="D149" s="652"/>
      <c r="E149" s="652"/>
      <c r="F149" s="652"/>
      <c r="G149" s="652"/>
      <c r="H149" s="652"/>
    </row>
    <row r="151" spans="1:8" ht="15" customHeight="1">
      <c r="A151" s="559" t="s">
        <v>575</v>
      </c>
      <c r="B151" s="559"/>
      <c r="C151" s="559"/>
      <c r="D151" s="559"/>
      <c r="E151" s="559"/>
      <c r="F151" s="559"/>
      <c r="G151" s="559"/>
      <c r="H151" s="559"/>
    </row>
    <row r="152" spans="1:8" ht="30" customHeight="1">
      <c r="A152" s="524" t="s">
        <v>576</v>
      </c>
      <c r="B152" s="524"/>
      <c r="C152" s="524"/>
      <c r="D152" s="524"/>
      <c r="E152" s="524"/>
      <c r="F152" s="524"/>
      <c r="G152" s="524"/>
      <c r="H152" s="524"/>
    </row>
    <row r="153" spans="1:8" ht="8.1" customHeight="1">
      <c r="B153" s="13"/>
    </row>
    <row r="154" spans="1:8">
      <c r="A154" s="526" t="s">
        <v>577</v>
      </c>
      <c r="B154" s="526"/>
      <c r="C154" s="526"/>
      <c r="D154" s="526"/>
      <c r="E154" s="526"/>
      <c r="F154" s="526"/>
      <c r="G154" s="526"/>
      <c r="H154" s="526"/>
    </row>
    <row r="155" spans="1:8" ht="8.1" customHeight="1">
      <c r="B155" s="13"/>
    </row>
    <row r="156" spans="1:8">
      <c r="A156" s="538" t="s">
        <v>578</v>
      </c>
      <c r="B156" s="538"/>
      <c r="C156" s="538"/>
      <c r="D156" s="538"/>
      <c r="E156" s="538"/>
      <c r="F156" s="538"/>
      <c r="G156" s="538"/>
      <c r="H156" s="538"/>
    </row>
    <row r="157" spans="1:8" ht="30" customHeight="1">
      <c r="A157" s="91" t="s">
        <v>215</v>
      </c>
      <c r="B157" s="524" t="s">
        <v>579</v>
      </c>
      <c r="C157" s="524"/>
      <c r="D157" s="524"/>
      <c r="E157" s="524"/>
      <c r="F157" s="524"/>
      <c r="G157" s="524"/>
      <c r="H157" s="524"/>
    </row>
    <row r="158" spans="1:8">
      <c r="A158" s="538" t="s">
        <v>580</v>
      </c>
      <c r="B158" s="538"/>
      <c r="C158" s="538"/>
      <c r="D158" s="538"/>
      <c r="E158" s="538"/>
      <c r="F158" s="538"/>
      <c r="G158" s="538"/>
      <c r="H158" s="538"/>
    </row>
    <row r="159" spans="1:8" ht="15.75">
      <c r="A159" s="91" t="s">
        <v>215</v>
      </c>
      <c r="B159" s="526" t="s">
        <v>581</v>
      </c>
      <c r="C159" s="526"/>
      <c r="D159" s="526"/>
      <c r="E159" s="526"/>
      <c r="F159" s="526"/>
      <c r="G159" s="526"/>
      <c r="H159" s="526"/>
    </row>
    <row r="160" spans="1:8">
      <c r="A160" s="93" t="s">
        <v>317</v>
      </c>
      <c r="B160" s="526" t="s">
        <v>582</v>
      </c>
      <c r="C160" s="526"/>
      <c r="D160" s="526"/>
      <c r="E160" s="526"/>
      <c r="F160" s="526"/>
      <c r="G160" s="526"/>
      <c r="H160" s="526"/>
    </row>
    <row r="161" spans="1:8">
      <c r="A161" s="526" t="s">
        <v>580</v>
      </c>
      <c r="B161" s="526"/>
      <c r="C161" s="526"/>
      <c r="D161" s="526"/>
      <c r="E161" s="526"/>
      <c r="F161" s="526"/>
      <c r="G161" s="526"/>
      <c r="H161" s="526"/>
    </row>
    <row r="162" spans="1:8">
      <c r="A162" s="74" t="s">
        <v>317</v>
      </c>
      <c r="B162" s="526" t="s">
        <v>583</v>
      </c>
      <c r="C162" s="526"/>
      <c r="D162" s="526"/>
      <c r="E162" s="526"/>
      <c r="F162" s="526"/>
      <c r="G162" s="526"/>
      <c r="H162" s="526"/>
    </row>
    <row r="164" spans="1:8" ht="14.25" customHeight="1">
      <c r="A164" s="554" t="s">
        <v>584</v>
      </c>
      <c r="B164" s="554"/>
      <c r="C164" s="554"/>
      <c r="D164" s="554"/>
      <c r="E164" s="554"/>
      <c r="F164" s="554"/>
      <c r="G164" s="554"/>
      <c r="H164" s="554"/>
    </row>
    <row r="166" spans="1:8" ht="15" customHeight="1">
      <c r="A166" s="559" t="s">
        <v>585</v>
      </c>
      <c r="B166" s="559"/>
      <c r="C166" s="559"/>
      <c r="D166" s="559"/>
      <c r="E166" s="559"/>
      <c r="F166" s="559"/>
      <c r="G166" s="559"/>
      <c r="H166" s="559"/>
    </row>
    <row r="167" spans="1:8" ht="45" customHeight="1">
      <c r="A167" s="524" t="s">
        <v>586</v>
      </c>
      <c r="B167" s="524"/>
      <c r="C167" s="524"/>
      <c r="D167" s="524"/>
      <c r="E167" s="524"/>
      <c r="F167" s="524"/>
      <c r="G167" s="524"/>
      <c r="H167" s="524"/>
    </row>
    <row r="168" spans="1:8" ht="8.1" customHeight="1">
      <c r="B168" s="13"/>
    </row>
    <row r="169" spans="1:8" ht="60" customHeight="1">
      <c r="A169" s="524" t="s">
        <v>587</v>
      </c>
      <c r="B169" s="524"/>
      <c r="C169" s="524"/>
      <c r="D169" s="524"/>
      <c r="E169" s="524"/>
      <c r="F169" s="524"/>
      <c r="G169" s="524"/>
      <c r="H169" s="524"/>
    </row>
    <row r="170" spans="1:8" ht="8.1" customHeight="1">
      <c r="B170" s="13"/>
    </row>
    <row r="171" spans="1:8">
      <c r="A171" s="643" t="s">
        <v>588</v>
      </c>
      <c r="B171" s="643"/>
      <c r="C171" s="643"/>
      <c r="D171" s="643"/>
      <c r="E171" s="643"/>
      <c r="F171" s="643"/>
      <c r="G171" s="643"/>
      <c r="H171" s="643"/>
    </row>
    <row r="172" spans="1:8" ht="43.5" customHeight="1">
      <c r="A172" s="524" t="s">
        <v>589</v>
      </c>
      <c r="B172" s="524"/>
      <c r="C172" s="524"/>
      <c r="D172" s="524"/>
      <c r="E172" s="524"/>
      <c r="F172" s="524"/>
      <c r="G172" s="524"/>
      <c r="H172" s="524"/>
    </row>
    <row r="173" spans="1:8" ht="8.1" customHeight="1">
      <c r="B173" s="13"/>
    </row>
    <row r="174" spans="1:8">
      <c r="A174" s="526" t="s">
        <v>590</v>
      </c>
      <c r="B174" s="526"/>
      <c r="C174" s="526"/>
      <c r="D174" s="526"/>
      <c r="E174" s="526"/>
      <c r="F174" s="526"/>
      <c r="G174" s="526"/>
      <c r="H174" s="526"/>
    </row>
    <row r="175" spans="1:8" ht="8.1" customHeight="1">
      <c r="A175" s="50"/>
      <c r="B175" s="207"/>
      <c r="C175" s="50"/>
      <c r="D175" s="50"/>
      <c r="E175" s="50"/>
      <c r="F175" s="50"/>
      <c r="G175" s="50"/>
      <c r="H175" s="50"/>
    </row>
    <row r="176" spans="1:8" ht="30" customHeight="1">
      <c r="A176" s="524" t="s">
        <v>591</v>
      </c>
      <c r="B176" s="524"/>
      <c r="C176" s="524"/>
      <c r="D176" s="524"/>
      <c r="E176" s="524"/>
      <c r="F176" s="524"/>
      <c r="G176" s="524"/>
      <c r="H176" s="524"/>
    </row>
    <row r="177" spans="1:8" ht="8.1" customHeight="1">
      <c r="A177" s="50"/>
      <c r="B177" s="207"/>
      <c r="C177" s="50"/>
      <c r="D177" s="50"/>
      <c r="E177" s="50"/>
      <c r="F177" s="50"/>
      <c r="G177" s="50"/>
      <c r="H177" s="50"/>
    </row>
    <row r="178" spans="1:8" ht="30" customHeight="1">
      <c r="A178" s="524" t="s">
        <v>592</v>
      </c>
      <c r="B178" s="524"/>
      <c r="C178" s="524"/>
      <c r="D178" s="524"/>
      <c r="E178" s="524"/>
      <c r="F178" s="524"/>
      <c r="G178" s="524"/>
      <c r="H178" s="524"/>
    </row>
    <row r="179" spans="1:8" ht="8.1" customHeight="1">
      <c r="A179" s="50"/>
      <c r="B179" s="207"/>
      <c r="C179" s="50"/>
      <c r="D179" s="50"/>
      <c r="E179" s="50"/>
      <c r="F179" s="50"/>
      <c r="G179" s="50"/>
      <c r="H179" s="50"/>
    </row>
    <row r="180" spans="1:8" ht="39" customHeight="1">
      <c r="A180" s="524" t="s">
        <v>593</v>
      </c>
      <c r="B180" s="524"/>
      <c r="C180" s="524"/>
      <c r="D180" s="524"/>
      <c r="E180" s="524"/>
      <c r="F180" s="524"/>
      <c r="G180" s="524"/>
      <c r="H180" s="524"/>
    </row>
    <row r="181" spans="1:8" ht="8.1" customHeight="1">
      <c r="B181" s="13"/>
    </row>
    <row r="182" spans="1:8">
      <c r="A182" s="643" t="s">
        <v>594</v>
      </c>
      <c r="B182" s="643"/>
      <c r="C182" s="643"/>
      <c r="D182" s="643"/>
      <c r="E182" s="643"/>
      <c r="F182" s="643"/>
      <c r="G182" s="643"/>
      <c r="H182" s="643"/>
    </row>
    <row r="183" spans="1:8">
      <c r="A183" s="526" t="s">
        <v>595</v>
      </c>
      <c r="B183" s="526"/>
      <c r="C183" s="526"/>
      <c r="D183" s="526"/>
      <c r="E183" s="526"/>
      <c r="F183" s="526"/>
      <c r="G183" s="526"/>
      <c r="H183" s="526"/>
    </row>
    <row r="184" spans="1:8" ht="15.75">
      <c r="A184" s="91" t="s">
        <v>215</v>
      </c>
      <c r="B184" s="650" t="s">
        <v>596</v>
      </c>
      <c r="C184" s="650"/>
      <c r="D184" s="650"/>
      <c r="E184" s="650"/>
      <c r="F184" s="650"/>
      <c r="G184" s="650"/>
      <c r="H184" s="650"/>
    </row>
    <row r="185" spans="1:8" ht="15.75">
      <c r="A185" s="91" t="s">
        <v>215</v>
      </c>
      <c r="B185" s="650" t="s">
        <v>597</v>
      </c>
      <c r="C185" s="650"/>
      <c r="D185" s="650"/>
      <c r="E185" s="650"/>
      <c r="F185" s="650"/>
      <c r="G185" s="650"/>
      <c r="H185" s="650"/>
    </row>
    <row r="186" spans="1:8" ht="15.75">
      <c r="A186" s="91" t="s">
        <v>215</v>
      </c>
      <c r="B186" s="650" t="s">
        <v>598</v>
      </c>
      <c r="C186" s="650"/>
      <c r="D186" s="650"/>
      <c r="E186" s="650"/>
      <c r="F186" s="650"/>
      <c r="G186" s="650"/>
      <c r="H186" s="650"/>
    </row>
    <row r="187" spans="1:8">
      <c r="A187" s="93" t="s">
        <v>317</v>
      </c>
      <c r="B187" s="526" t="s">
        <v>599</v>
      </c>
      <c r="C187" s="526"/>
      <c r="D187" s="526"/>
      <c r="E187" s="526"/>
      <c r="F187" s="526"/>
      <c r="G187" s="526"/>
      <c r="H187" s="526"/>
    </row>
    <row r="188" spans="1:8">
      <c r="A188" s="93" t="s">
        <v>317</v>
      </c>
      <c r="B188" s="526" t="s">
        <v>600</v>
      </c>
      <c r="C188" s="526"/>
      <c r="D188" s="526"/>
      <c r="E188" s="526"/>
      <c r="F188" s="526"/>
      <c r="G188" s="526"/>
      <c r="H188" s="526"/>
    </row>
    <row r="189" spans="1:8" ht="8.1" customHeight="1">
      <c r="B189" s="13"/>
    </row>
    <row r="190" spans="1:8" ht="30" customHeight="1">
      <c r="A190" s="524" t="s">
        <v>601</v>
      </c>
      <c r="B190" s="524"/>
      <c r="C190" s="524"/>
      <c r="D190" s="524"/>
      <c r="E190" s="524"/>
      <c r="F190" s="524"/>
      <c r="G190" s="524"/>
      <c r="H190" s="524"/>
    </row>
    <row r="191" spans="1:8" ht="8.1" customHeight="1">
      <c r="B191" s="13"/>
    </row>
    <row r="192" spans="1:8">
      <c r="A192" s="610" t="s">
        <v>602</v>
      </c>
      <c r="B192" s="610"/>
      <c r="C192" s="610"/>
      <c r="D192" s="610"/>
      <c r="E192" s="610"/>
      <c r="F192" s="610"/>
      <c r="G192" s="610"/>
      <c r="H192" s="610"/>
    </row>
    <row r="193" spans="1:8" hidden="1">
      <c r="A193" s="657" t="s">
        <v>603</v>
      </c>
      <c r="B193" s="657"/>
      <c r="C193" s="657"/>
      <c r="D193" s="657"/>
      <c r="E193" s="657"/>
      <c r="F193" s="657"/>
      <c r="G193" s="657"/>
      <c r="H193" s="657"/>
    </row>
    <row r="194" spans="1:8" ht="8.1" hidden="1" customHeight="1">
      <c r="B194" s="13"/>
    </row>
    <row r="195" spans="1:8" ht="30" hidden="1" customHeight="1">
      <c r="A195" s="514" t="s">
        <v>604</v>
      </c>
      <c r="B195" s="514"/>
      <c r="C195" s="514"/>
      <c r="D195" s="514"/>
      <c r="E195" s="514"/>
      <c r="F195" s="514"/>
      <c r="G195" s="514"/>
      <c r="H195" s="514"/>
    </row>
    <row r="196" spans="1:8" ht="8.1" hidden="1" customHeight="1">
      <c r="B196" s="13"/>
    </row>
    <row r="197" spans="1:8" ht="30" hidden="1" customHeight="1">
      <c r="A197" s="514" t="s">
        <v>605</v>
      </c>
      <c r="B197" s="514"/>
      <c r="C197" s="514"/>
      <c r="D197" s="514"/>
      <c r="E197" s="514"/>
      <c r="F197" s="514"/>
      <c r="G197" s="514"/>
      <c r="H197" s="514"/>
    </row>
    <row r="198" spans="1:8" ht="8.1" hidden="1" customHeight="1">
      <c r="B198" s="13"/>
    </row>
    <row r="199" spans="1:8" ht="30" hidden="1" customHeight="1">
      <c r="A199" s="514" t="s">
        <v>606</v>
      </c>
      <c r="B199" s="514"/>
      <c r="C199" s="514"/>
      <c r="D199" s="514"/>
      <c r="E199" s="514"/>
      <c r="F199" s="514"/>
      <c r="G199" s="514"/>
      <c r="H199" s="514"/>
    </row>
    <row r="200" spans="1:8" ht="8.1" customHeight="1">
      <c r="B200" s="13"/>
    </row>
    <row r="201" spans="1:8" ht="45" customHeight="1">
      <c r="A201" s="524" t="s">
        <v>607</v>
      </c>
      <c r="B201" s="524"/>
      <c r="C201" s="524"/>
      <c r="D201" s="524"/>
      <c r="E201" s="524"/>
      <c r="F201" s="524"/>
      <c r="G201" s="524"/>
      <c r="H201" s="524"/>
    </row>
    <row r="202" spans="1:8" ht="8.1" customHeight="1">
      <c r="B202" s="13"/>
    </row>
    <row r="203" spans="1:8">
      <c r="A203" s="610" t="s">
        <v>608</v>
      </c>
      <c r="B203" s="610"/>
      <c r="C203" s="610"/>
      <c r="D203" s="610"/>
      <c r="E203" s="610"/>
      <c r="F203" s="610"/>
      <c r="G203" s="610"/>
      <c r="H203" s="610"/>
    </row>
    <row r="204" spans="1:8" ht="50.1" customHeight="1">
      <c r="A204" s="524" t="s">
        <v>609</v>
      </c>
      <c r="B204" s="524"/>
      <c r="C204" s="524"/>
      <c r="D204" s="524"/>
      <c r="E204" s="524"/>
      <c r="F204" s="524"/>
      <c r="G204" s="524"/>
      <c r="H204" s="524"/>
    </row>
    <row r="205" spans="1:8" ht="8.1" customHeight="1">
      <c r="B205" s="13"/>
    </row>
    <row r="206" spans="1:8">
      <c r="A206" s="538" t="s">
        <v>610</v>
      </c>
      <c r="B206" s="538"/>
      <c r="C206" s="538"/>
      <c r="D206" s="538"/>
      <c r="E206" s="538"/>
      <c r="F206" s="538"/>
      <c r="G206" s="538"/>
      <c r="H206" s="538"/>
    </row>
    <row r="207" spans="1:8" ht="8.1" customHeight="1">
      <c r="B207" s="13"/>
    </row>
    <row r="208" spans="1:8">
      <c r="A208" s="628" t="s">
        <v>611</v>
      </c>
      <c r="B208" s="628"/>
      <c r="C208" s="628"/>
      <c r="D208" s="628"/>
      <c r="E208" s="628"/>
      <c r="F208" s="628"/>
      <c r="G208" s="628"/>
      <c r="H208" s="628"/>
    </row>
    <row r="209" spans="1:8" ht="30" customHeight="1">
      <c r="A209" s="641" t="s">
        <v>612</v>
      </c>
      <c r="B209" s="532"/>
      <c r="C209" s="295"/>
      <c r="D209" s="633" t="s">
        <v>613</v>
      </c>
      <c r="E209" s="637"/>
      <c r="F209" s="634"/>
      <c r="G209" s="633" t="s">
        <v>614</v>
      </c>
      <c r="H209" s="634"/>
    </row>
    <row r="210" spans="1:8" ht="30" customHeight="1">
      <c r="A210" s="642" t="s">
        <v>615</v>
      </c>
      <c r="B210" s="569"/>
      <c r="C210" s="355"/>
      <c r="D210" s="622" t="s">
        <v>616</v>
      </c>
      <c r="E210" s="524"/>
      <c r="F210" s="623"/>
      <c r="G210" s="622" t="s">
        <v>617</v>
      </c>
      <c r="H210" s="623"/>
    </row>
    <row r="211" spans="1:8">
      <c r="A211" s="614"/>
      <c r="B211" s="540"/>
      <c r="C211" s="297"/>
      <c r="D211" s="298"/>
      <c r="E211" s="299"/>
      <c r="F211" s="300"/>
      <c r="G211" s="635" t="s">
        <v>618</v>
      </c>
      <c r="H211" s="636"/>
    </row>
    <row r="212" spans="1:8" ht="50.25" customHeight="1">
      <c r="A212" s="629" t="s">
        <v>341</v>
      </c>
      <c r="B212" s="630"/>
      <c r="C212" s="293"/>
      <c r="D212" s="638" t="str">
        <f>D210</f>
        <v xml:space="preserve">Current replacement cost </v>
      </c>
      <c r="E212" s="639"/>
      <c r="F212" s="640"/>
      <c r="G212" s="631" t="s">
        <v>619</v>
      </c>
      <c r="H212" s="632"/>
    </row>
    <row r="213" spans="1:8" ht="15" customHeight="1">
      <c r="A213" s="618" t="s">
        <v>620</v>
      </c>
      <c r="B213" s="619"/>
      <c r="C213" s="158"/>
      <c r="D213" s="296"/>
      <c r="E213" s="50"/>
      <c r="F213" s="102"/>
      <c r="G213" s="622" t="s">
        <v>621</v>
      </c>
      <c r="H213" s="623"/>
    </row>
    <row r="214" spans="1:8" ht="30" customHeight="1">
      <c r="A214" s="614"/>
      <c r="B214" s="540"/>
      <c r="C214" s="158"/>
      <c r="D214" s="622" t="str">
        <f>D210</f>
        <v xml:space="preserve">Current replacement cost </v>
      </c>
      <c r="E214" s="524"/>
      <c r="F214" s="524"/>
      <c r="G214" s="624" t="s">
        <v>622</v>
      </c>
      <c r="H214" s="623"/>
    </row>
    <row r="215" spans="1:8" ht="15" customHeight="1">
      <c r="A215" s="614"/>
      <c r="B215" s="540"/>
      <c r="C215" s="158"/>
      <c r="D215" s="296"/>
      <c r="E215" s="50"/>
      <c r="F215" s="102"/>
      <c r="G215" s="624" t="s">
        <v>623</v>
      </c>
      <c r="H215" s="623"/>
    </row>
    <row r="216" spans="1:8" ht="15" customHeight="1">
      <c r="A216" s="614"/>
      <c r="B216" s="540"/>
      <c r="C216" s="158"/>
      <c r="D216" s="296" t="s">
        <v>624</v>
      </c>
      <c r="E216" s="50"/>
      <c r="F216" s="102"/>
      <c r="G216" s="620" t="s">
        <v>625</v>
      </c>
      <c r="H216" s="621"/>
    </row>
    <row r="217" spans="1:8" ht="15" customHeight="1">
      <c r="A217" s="614"/>
      <c r="B217" s="540"/>
      <c r="C217" s="158"/>
      <c r="D217" s="296"/>
      <c r="E217" s="50"/>
      <c r="F217" s="102"/>
      <c r="G217" s="620" t="s">
        <v>626</v>
      </c>
      <c r="H217" s="625"/>
    </row>
    <row r="218" spans="1:8" ht="30" customHeight="1">
      <c r="A218" s="614"/>
      <c r="B218" s="540"/>
      <c r="C218" s="158"/>
      <c r="D218" s="296"/>
      <c r="E218" s="50"/>
      <c r="F218" s="102"/>
      <c r="G218" s="620" t="s">
        <v>627</v>
      </c>
      <c r="H218" s="625"/>
    </row>
    <row r="219" spans="1:8" ht="15" customHeight="1">
      <c r="A219" s="614"/>
      <c r="B219" s="540"/>
      <c r="C219" s="158"/>
      <c r="D219" s="296"/>
      <c r="E219" s="50"/>
      <c r="F219" s="102"/>
      <c r="G219" s="620" t="s">
        <v>628</v>
      </c>
      <c r="H219" s="625"/>
    </row>
    <row r="220" spans="1:8" ht="15" customHeight="1">
      <c r="A220" s="615"/>
      <c r="B220" s="616"/>
      <c r="C220" s="301"/>
      <c r="D220" s="298"/>
      <c r="E220" s="299"/>
      <c r="F220" s="101"/>
      <c r="G220" s="626" t="s">
        <v>629</v>
      </c>
      <c r="H220" s="627"/>
    </row>
    <row r="221" spans="1:8">
      <c r="A221" s="563"/>
      <c r="B221" s="563"/>
      <c r="C221" s="43"/>
      <c r="D221" s="65"/>
      <c r="E221" s="65"/>
    </row>
    <row r="222" spans="1:8" ht="30" customHeight="1">
      <c r="A222" s="617" t="s">
        <v>630</v>
      </c>
      <c r="B222" s="617"/>
      <c r="C222" s="617"/>
      <c r="D222" s="617"/>
      <c r="E222" s="617"/>
      <c r="F222" s="617"/>
      <c r="G222" s="617"/>
      <c r="H222" s="617"/>
    </row>
  </sheetData>
  <sheetProtection algorithmName="SHA-512" hashValue="CskQ1T5IcboeZV+hMsvmE02Is77tk4Ty5mbZS3hnT6Pjdse90qATW11JJPvjsnSAGl7F0Pb1g3eGSEypjAUdAw==" saltValue="9YPFrI5OOnx9r98237qU4A==" spinCount="100000" sheet="1" objects="1" scenarios="1"/>
  <mergeCells count="183">
    <mergeCell ref="B186:H186"/>
    <mergeCell ref="B187:H187"/>
    <mergeCell ref="B188:H188"/>
    <mergeCell ref="A190:H190"/>
    <mergeCell ref="A192:H192"/>
    <mergeCell ref="A193:H193"/>
    <mergeCell ref="B185:H185"/>
    <mergeCell ref="A1:H1"/>
    <mergeCell ref="A2:H2"/>
    <mergeCell ref="A3:H3"/>
    <mergeCell ref="A5:H5"/>
    <mergeCell ref="A6:H6"/>
    <mergeCell ref="A8:H8"/>
    <mergeCell ref="A10:H10"/>
    <mergeCell ref="A11:H11"/>
    <mergeCell ref="A12:H12"/>
    <mergeCell ref="A16:H16"/>
    <mergeCell ref="A18:H18"/>
    <mergeCell ref="A23:H23"/>
    <mergeCell ref="A40:B40"/>
    <mergeCell ref="A35:B35"/>
    <mergeCell ref="A36:B36"/>
    <mergeCell ref="A37:B37"/>
    <mergeCell ref="A51:B51"/>
    <mergeCell ref="A52:B52"/>
    <mergeCell ref="A53:B53"/>
    <mergeCell ref="A55:B55"/>
    <mergeCell ref="B56:H56"/>
    <mergeCell ref="A46:B46"/>
    <mergeCell ref="A47:B47"/>
    <mergeCell ref="A48:B48"/>
    <mergeCell ref="A49:B49"/>
    <mergeCell ref="A50:B50"/>
    <mergeCell ref="A154:H154"/>
    <mergeCell ref="A156:H156"/>
    <mergeCell ref="A158:H158"/>
    <mergeCell ref="B162:H162"/>
    <mergeCell ref="A54:B54"/>
    <mergeCell ref="A89:B89"/>
    <mergeCell ref="A90:B90"/>
    <mergeCell ref="A64:B64"/>
    <mergeCell ref="A65:B65"/>
    <mergeCell ref="A66:B66"/>
    <mergeCell ref="A67:B67"/>
    <mergeCell ref="A68:B68"/>
    <mergeCell ref="A58:H58"/>
    <mergeCell ref="A59:B59"/>
    <mergeCell ref="A61:H61"/>
    <mergeCell ref="A62:H62"/>
    <mergeCell ref="A63:B63"/>
    <mergeCell ref="A79:H79"/>
    <mergeCell ref="A81:H81"/>
    <mergeCell ref="A83:H83"/>
    <mergeCell ref="A85:H85"/>
    <mergeCell ref="A88:B88"/>
    <mergeCell ref="A70:H70"/>
    <mergeCell ref="A72:H72"/>
    <mergeCell ref="B184:H184"/>
    <mergeCell ref="A183:H183"/>
    <mergeCell ref="A91:B91"/>
    <mergeCell ref="A92:B92"/>
    <mergeCell ref="A93:B93"/>
    <mergeCell ref="A94:B94"/>
    <mergeCell ref="A95:B95"/>
    <mergeCell ref="A96:B96"/>
    <mergeCell ref="A97:B97"/>
    <mergeCell ref="A98:B98"/>
    <mergeCell ref="B157:H157"/>
    <mergeCell ref="B149:H149"/>
    <mergeCell ref="B101:H101"/>
    <mergeCell ref="A105:H105"/>
    <mergeCell ref="A106:H106"/>
    <mergeCell ref="A108:H108"/>
    <mergeCell ref="A109:H109"/>
    <mergeCell ref="A99:B99"/>
    <mergeCell ref="A100:B100"/>
    <mergeCell ref="A104:H104"/>
    <mergeCell ref="A124:B124"/>
    <mergeCell ref="B159:H159"/>
    <mergeCell ref="B160:H160"/>
    <mergeCell ref="A152:H152"/>
    <mergeCell ref="A24:H24"/>
    <mergeCell ref="A26:H26"/>
    <mergeCell ref="A30:H30"/>
    <mergeCell ref="A32:H32"/>
    <mergeCell ref="A41:B41"/>
    <mergeCell ref="A42:B42"/>
    <mergeCell ref="A43:B43"/>
    <mergeCell ref="A44:B44"/>
    <mergeCell ref="A45:B45"/>
    <mergeCell ref="A39:B39"/>
    <mergeCell ref="A38:C38"/>
    <mergeCell ref="A73:H73"/>
    <mergeCell ref="A74:H74"/>
    <mergeCell ref="A76:H76"/>
    <mergeCell ref="A77:H77"/>
    <mergeCell ref="A125:B125"/>
    <mergeCell ref="A126:B126"/>
    <mergeCell ref="A103:B103"/>
    <mergeCell ref="C103:D103"/>
    <mergeCell ref="E103:F103"/>
    <mergeCell ref="G103:H103"/>
    <mergeCell ref="A127:B127"/>
    <mergeCell ref="A129:B129"/>
    <mergeCell ref="A111:H111"/>
    <mergeCell ref="A115:B115"/>
    <mergeCell ref="A116:H116"/>
    <mergeCell ref="A119:H119"/>
    <mergeCell ref="A113:H113"/>
    <mergeCell ref="A135:B135"/>
    <mergeCell ref="A118:B118"/>
    <mergeCell ref="C118:D118"/>
    <mergeCell ref="E118:F118"/>
    <mergeCell ref="G118:H118"/>
    <mergeCell ref="A128:C128"/>
    <mergeCell ref="A136:B136"/>
    <mergeCell ref="A137:B137"/>
    <mergeCell ref="A138:B138"/>
    <mergeCell ref="A130:B130"/>
    <mergeCell ref="A131:B131"/>
    <mergeCell ref="A132:B132"/>
    <mergeCell ref="A133:B133"/>
    <mergeCell ref="A134:B134"/>
    <mergeCell ref="A145:B145"/>
    <mergeCell ref="A146:B146"/>
    <mergeCell ref="A147:B147"/>
    <mergeCell ref="A148:B148"/>
    <mergeCell ref="A151:H151"/>
    <mergeCell ref="A139:B139"/>
    <mergeCell ref="A140:B140"/>
    <mergeCell ref="A141:B141"/>
    <mergeCell ref="A143:B143"/>
    <mergeCell ref="A144:B144"/>
    <mergeCell ref="A174:H174"/>
    <mergeCell ref="A176:H176"/>
    <mergeCell ref="A178:H178"/>
    <mergeCell ref="A180:H180"/>
    <mergeCell ref="A182:H182"/>
    <mergeCell ref="A161:H161"/>
    <mergeCell ref="A164:H164"/>
    <mergeCell ref="A166:H166"/>
    <mergeCell ref="A167:H167"/>
    <mergeCell ref="A169:H169"/>
    <mergeCell ref="A171:H171"/>
    <mergeCell ref="A172:H172"/>
    <mergeCell ref="A203:H203"/>
    <mergeCell ref="A204:H204"/>
    <mergeCell ref="A206:H206"/>
    <mergeCell ref="A208:H208"/>
    <mergeCell ref="A212:B212"/>
    <mergeCell ref="A195:H195"/>
    <mergeCell ref="A197:H197"/>
    <mergeCell ref="A199:H199"/>
    <mergeCell ref="A201:H201"/>
    <mergeCell ref="G212:H212"/>
    <mergeCell ref="G209:H209"/>
    <mergeCell ref="G210:H210"/>
    <mergeCell ref="G211:H211"/>
    <mergeCell ref="D209:F209"/>
    <mergeCell ref="D210:F210"/>
    <mergeCell ref="D212:F212"/>
    <mergeCell ref="A209:B209"/>
    <mergeCell ref="A210:B210"/>
    <mergeCell ref="A211:B211"/>
    <mergeCell ref="A218:B218"/>
    <mergeCell ref="A219:B219"/>
    <mergeCell ref="A220:B220"/>
    <mergeCell ref="A221:B221"/>
    <mergeCell ref="A222:H222"/>
    <mergeCell ref="A213:B213"/>
    <mergeCell ref="A214:B214"/>
    <mergeCell ref="A215:B215"/>
    <mergeCell ref="A216:B216"/>
    <mergeCell ref="A217:B217"/>
    <mergeCell ref="G216:H216"/>
    <mergeCell ref="G213:H213"/>
    <mergeCell ref="G214:H214"/>
    <mergeCell ref="G215:H215"/>
    <mergeCell ref="G217:H217"/>
    <mergeCell ref="G218:H218"/>
    <mergeCell ref="G220:H220"/>
    <mergeCell ref="G219:H219"/>
    <mergeCell ref="D214:F214"/>
  </mergeCells>
  <pageMargins left="0.70866141732283472" right="0.51181102362204722" top="0.74803149606299213" bottom="0.74803149606299213" header="0.31496062992125984" footer="0.31496062992125984"/>
  <pageSetup paperSize="9" scale="91" fitToHeight="0" orientation="portrait" r:id="rId1"/>
  <headerFooter>
    <oddHeader>&amp;C&amp;"Calibri"&amp;10&amp;K000000 OFFICIAL&amp;1#_x000D_</oddHeader>
    <oddFooter>&amp;RPage &amp;P</oddFooter>
  </headerFooter>
  <rowBreaks count="5" manualBreakCount="5">
    <brk id="31" min="1" max="7" man="1"/>
    <brk id="71" max="7" man="1"/>
    <brk id="107" max="7" man="1"/>
    <brk id="150" max="7" man="1"/>
    <brk id="191"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496B9-7085-4674-BE0B-428818B580FA}">
  <sheetPr>
    <tabColor rgb="FFFF3399"/>
    <pageSetUpPr fitToPage="1"/>
  </sheetPr>
  <dimension ref="A1:L307"/>
  <sheetViews>
    <sheetView topLeftCell="A229" workbookViewId="0">
      <selection activeCell="A303" sqref="A303:D303"/>
    </sheetView>
  </sheetViews>
  <sheetFormatPr defaultRowHeight="15"/>
  <cols>
    <col min="1" max="1" width="4" customWidth="1"/>
    <col min="2" max="2" width="50.5703125" style="5" customWidth="1"/>
    <col min="3" max="3" width="14.42578125" customWidth="1"/>
    <col min="4" max="4" width="17.5703125" customWidth="1"/>
    <col min="5" max="5" width="20.5703125" customWidth="1"/>
    <col min="6" max="6" width="36.5703125" customWidth="1"/>
    <col min="11" max="12" width="11.5703125" bestFit="1" customWidth="1"/>
  </cols>
  <sheetData>
    <row r="1" spans="1:4" ht="20.25">
      <c r="A1" s="20" t="s">
        <v>631</v>
      </c>
      <c r="B1" s="20"/>
      <c r="C1" s="20"/>
      <c r="D1" s="20"/>
    </row>
    <row r="2" spans="1:4" ht="8.1" customHeight="1">
      <c r="B2" s="60"/>
      <c r="C2" s="60"/>
      <c r="D2" s="60"/>
    </row>
    <row r="3" spans="1:4" ht="15" customHeight="1">
      <c r="A3" s="52" t="s">
        <v>167</v>
      </c>
      <c r="B3" s="60"/>
      <c r="C3" s="60"/>
      <c r="D3" s="60"/>
    </row>
    <row r="4" spans="1:4" ht="30" customHeight="1">
      <c r="A4" s="524" t="s">
        <v>632</v>
      </c>
      <c r="B4" s="524"/>
      <c r="C4" s="524"/>
      <c r="D4" s="524"/>
    </row>
    <row r="5" spans="1:4">
      <c r="B5" s="13"/>
    </row>
    <row r="6" spans="1:4" ht="15" customHeight="1">
      <c r="A6" s="53" t="s">
        <v>633</v>
      </c>
      <c r="B6" s="53"/>
      <c r="C6" s="53"/>
      <c r="D6" s="53"/>
    </row>
    <row r="7" spans="1:4" ht="50.1" customHeight="1">
      <c r="A7" s="524" t="s">
        <v>634</v>
      </c>
      <c r="B7" s="524"/>
      <c r="C7" s="524"/>
      <c r="D7" s="524"/>
    </row>
    <row r="8" spans="1:4" ht="15" customHeight="1">
      <c r="A8" s="524" t="s">
        <v>635</v>
      </c>
      <c r="B8" s="524"/>
      <c r="C8" s="524"/>
      <c r="D8" s="524"/>
    </row>
    <row r="9" spans="1:4">
      <c r="B9" s="13"/>
    </row>
    <row r="10" spans="1:4" ht="15" customHeight="1">
      <c r="A10" s="549" t="s">
        <v>636</v>
      </c>
      <c r="B10" s="549"/>
      <c r="C10" s="549"/>
      <c r="D10" s="549"/>
    </row>
    <row r="11" spans="1:4" ht="30" customHeight="1">
      <c r="A11" s="524" t="s">
        <v>637</v>
      </c>
      <c r="B11" s="524"/>
      <c r="C11" s="524"/>
      <c r="D11" s="524"/>
    </row>
    <row r="12" spans="1:4" ht="8.1" customHeight="1">
      <c r="B12" s="13"/>
    </row>
    <row r="13" spans="1:4">
      <c r="A13" s="668" t="s">
        <v>638</v>
      </c>
      <c r="B13" s="668"/>
      <c r="C13" s="668"/>
      <c r="D13" s="668"/>
    </row>
    <row r="14" spans="1:4" ht="30" customHeight="1">
      <c r="A14" s="524" t="s">
        <v>639</v>
      </c>
      <c r="B14" s="524"/>
      <c r="C14" s="524"/>
      <c r="D14" s="524"/>
    </row>
    <row r="15" spans="1:4" ht="8.1" customHeight="1"/>
    <row r="16" spans="1:4">
      <c r="A16" s="668" t="s">
        <v>640</v>
      </c>
      <c r="B16" s="668"/>
      <c r="C16" s="668"/>
      <c r="D16" s="668"/>
    </row>
    <row r="17" spans="1:6">
      <c r="A17" s="662" t="s">
        <v>841</v>
      </c>
      <c r="B17" s="662"/>
      <c r="C17" s="662"/>
      <c r="D17" s="662"/>
      <c r="F17" s="318"/>
    </row>
    <row r="18" spans="1:6">
      <c r="A18" s="662" t="s">
        <v>641</v>
      </c>
      <c r="B18" s="662"/>
      <c r="C18" s="662"/>
      <c r="D18" s="662"/>
    </row>
    <row r="19" spans="1:6" ht="0.75" customHeight="1">
      <c r="C19" s="18"/>
    </row>
    <row r="20" spans="1:6" ht="15" hidden="1" customHeight="1">
      <c r="A20" s="677" t="s">
        <v>642</v>
      </c>
      <c r="B20" s="677"/>
      <c r="C20" s="677"/>
      <c r="D20" s="677"/>
    </row>
    <row r="21" spans="1:6" hidden="1">
      <c r="A21" s="679">
        <v>7</v>
      </c>
      <c r="B21" s="679"/>
      <c r="C21" s="679"/>
      <c r="D21" s="679"/>
    </row>
    <row r="22" spans="1:6" hidden="1">
      <c r="A22" s="521"/>
      <c r="B22" s="521"/>
      <c r="C22" s="521"/>
      <c r="D22" s="521"/>
    </row>
    <row r="23" spans="1:6" ht="8.1" hidden="1" customHeight="1">
      <c r="B23" s="28"/>
      <c r="C23" s="18"/>
    </row>
    <row r="24" spans="1:6" hidden="1">
      <c r="A24" s="678"/>
      <c r="B24" s="678"/>
      <c r="C24" s="678"/>
      <c r="D24" s="678"/>
    </row>
    <row r="25" spans="1:6" hidden="1">
      <c r="A25" s="680"/>
      <c r="B25" s="680"/>
      <c r="C25" s="680"/>
      <c r="D25" s="680"/>
    </row>
    <row r="26" spans="1:6">
      <c r="A26" s="89"/>
      <c r="B26" s="89"/>
      <c r="C26" s="89"/>
      <c r="D26" s="89"/>
    </row>
    <row r="27" spans="1:6">
      <c r="A27" s="662" t="s">
        <v>643</v>
      </c>
      <c r="B27" s="678"/>
      <c r="C27" s="89"/>
      <c r="D27" s="89"/>
      <c r="F27" s="318"/>
    </row>
    <row r="28" spans="1:6">
      <c r="A28" s="662" t="s">
        <v>644</v>
      </c>
      <c r="B28" s="678"/>
      <c r="C28" s="89"/>
      <c r="D28" s="89"/>
    </row>
    <row r="29" spans="1:6" ht="8.1" customHeight="1">
      <c r="A29" s="681" t="s">
        <v>645</v>
      </c>
      <c r="B29" s="681"/>
      <c r="C29" s="681"/>
      <c r="D29" s="681"/>
    </row>
    <row r="30" spans="1:6">
      <c r="A30" s="681"/>
      <c r="B30" s="681"/>
      <c r="C30" s="681"/>
      <c r="D30" s="681"/>
    </row>
    <row r="31" spans="1:6">
      <c r="A31" s="662" t="s">
        <v>646</v>
      </c>
      <c r="B31" s="662"/>
      <c r="C31" s="662"/>
      <c r="D31" s="662"/>
    </row>
    <row r="32" spans="1:6">
      <c r="A32" s="662" t="s">
        <v>647</v>
      </c>
      <c r="B32" s="662"/>
      <c r="C32" s="662"/>
      <c r="D32" s="662"/>
      <c r="F32" s="32"/>
    </row>
    <row r="33" spans="1:4" ht="8.1" customHeight="1">
      <c r="B33" s="54"/>
    </row>
    <row r="34" spans="1:4" ht="15" customHeight="1">
      <c r="A34" s="662" t="s">
        <v>844</v>
      </c>
      <c r="B34" s="662"/>
      <c r="C34" s="662"/>
      <c r="D34" s="662"/>
    </row>
    <row r="35" spans="1:4" ht="15" customHeight="1">
      <c r="A35" s="662" t="s">
        <v>648</v>
      </c>
      <c r="B35" s="662"/>
      <c r="C35" s="662"/>
      <c r="D35" s="662"/>
    </row>
    <row r="36" spans="1:4" ht="11.1" customHeight="1">
      <c r="B36" s="54"/>
    </row>
    <row r="37" spans="1:4">
      <c r="A37" s="662" t="s">
        <v>649</v>
      </c>
      <c r="B37" s="662"/>
      <c r="C37" s="662"/>
      <c r="D37" s="662"/>
    </row>
    <row r="38" spans="1:4">
      <c r="A38" s="662" t="s">
        <v>650</v>
      </c>
      <c r="B38" s="662"/>
      <c r="C38" s="662"/>
      <c r="D38" s="662"/>
    </row>
    <row r="39" spans="1:4" ht="8.1" customHeight="1">
      <c r="B39" s="54"/>
    </row>
    <row r="40" spans="1:4">
      <c r="A40" s="662" t="s">
        <v>651</v>
      </c>
      <c r="B40" s="662"/>
      <c r="C40" s="662"/>
      <c r="D40" s="662"/>
    </row>
    <row r="41" spans="1:4">
      <c r="A41" s="662" t="s">
        <v>650</v>
      </c>
      <c r="B41" s="662"/>
      <c r="C41" s="662"/>
      <c r="D41" s="662"/>
    </row>
    <row r="42" spans="1:4" ht="8.1" customHeight="1">
      <c r="A42" s="50"/>
      <c r="B42" s="302"/>
      <c r="C42" s="50"/>
      <c r="D42" s="50"/>
    </row>
    <row r="43" spans="1:4">
      <c r="A43" s="662" t="s">
        <v>652</v>
      </c>
      <c r="B43" s="662"/>
      <c r="C43" s="662"/>
      <c r="D43" s="662"/>
    </row>
    <row r="44" spans="1:4">
      <c r="A44" s="662" t="s">
        <v>650</v>
      </c>
      <c r="B44" s="662"/>
      <c r="C44" s="662"/>
      <c r="D44" s="662"/>
    </row>
    <row r="45" spans="1:4" ht="8.1" customHeight="1">
      <c r="A45" s="50"/>
      <c r="B45" s="302"/>
      <c r="C45" s="50"/>
      <c r="D45" s="50"/>
    </row>
    <row r="46" spans="1:4">
      <c r="A46" s="662" t="s">
        <v>845</v>
      </c>
      <c r="B46" s="662"/>
      <c r="C46" s="662"/>
      <c r="D46" s="662"/>
    </row>
    <row r="47" spans="1:4">
      <c r="A47" s="662" t="s">
        <v>647</v>
      </c>
      <c r="B47" s="662"/>
      <c r="C47" s="662"/>
      <c r="D47" s="662"/>
    </row>
    <row r="48" spans="1:4" ht="8.1" customHeight="1">
      <c r="B48" s="54"/>
    </row>
    <row r="49" spans="1:4">
      <c r="A49" s="681" t="s">
        <v>653</v>
      </c>
      <c r="B49" s="681"/>
      <c r="C49" s="681"/>
      <c r="D49" s="681"/>
    </row>
    <row r="50" spans="1:4">
      <c r="A50" s="662" t="s">
        <v>654</v>
      </c>
      <c r="B50" s="662"/>
      <c r="C50" s="662"/>
      <c r="D50" s="662"/>
    </row>
    <row r="51" spans="1:4" ht="14.85" customHeight="1">
      <c r="A51" s="684" t="s">
        <v>655</v>
      </c>
      <c r="B51" s="684"/>
      <c r="C51" s="684"/>
      <c r="D51" s="684"/>
    </row>
    <row r="52" spans="1:4" ht="8.1" customHeight="1">
      <c r="B52" s="42"/>
    </row>
    <row r="53" spans="1:4" ht="15" customHeight="1">
      <c r="A53" s="662" t="s">
        <v>656</v>
      </c>
      <c r="B53" s="662"/>
      <c r="C53" s="662"/>
      <c r="D53" s="662"/>
    </row>
    <row r="54" spans="1:4" ht="15" customHeight="1">
      <c r="A54" s="684" t="s">
        <v>657</v>
      </c>
      <c r="B54" s="684"/>
      <c r="C54" s="684"/>
      <c r="D54" s="684"/>
    </row>
    <row r="55" spans="1:4" ht="8.1" customHeight="1">
      <c r="B55" s="42"/>
    </row>
    <row r="56" spans="1:4">
      <c r="A56" s="668" t="s">
        <v>658</v>
      </c>
      <c r="B56" s="668"/>
      <c r="C56" s="668"/>
      <c r="D56" s="668"/>
    </row>
    <row r="57" spans="1:4" ht="30" customHeight="1">
      <c r="A57" s="617" t="s">
        <v>659</v>
      </c>
      <c r="B57" s="617"/>
      <c r="C57" s="617"/>
      <c r="D57" s="617"/>
    </row>
    <row r="59" spans="1:4">
      <c r="A59" s="682" t="s">
        <v>660</v>
      </c>
      <c r="B59" s="682"/>
      <c r="C59" s="682"/>
      <c r="D59" s="682"/>
    </row>
    <row r="60" spans="1:4">
      <c r="A60" s="660" t="s">
        <v>661</v>
      </c>
      <c r="B60" s="660"/>
      <c r="C60" s="369">
        <f>+Inf!A5</f>
        <v>2025</v>
      </c>
      <c r="D60" s="369">
        <f>+Inf!A4</f>
        <v>2024</v>
      </c>
    </row>
    <row r="61" spans="1:4">
      <c r="A61" s="304"/>
      <c r="B61" s="304"/>
      <c r="C61" s="370" t="s">
        <v>53</v>
      </c>
      <c r="D61" s="370" t="str">
        <f>C61</f>
        <v>$</v>
      </c>
    </row>
    <row r="62" spans="1:4" hidden="1">
      <c r="A62" s="661" t="s">
        <v>662</v>
      </c>
      <c r="B62" s="661"/>
      <c r="C62" s="131">
        <v>0</v>
      </c>
      <c r="D62" s="131">
        <v>0</v>
      </c>
    </row>
    <row r="63" spans="1:4">
      <c r="A63" s="524" t="s">
        <v>663</v>
      </c>
      <c r="B63" s="524"/>
      <c r="C63" s="131">
        <v>1</v>
      </c>
      <c r="D63" s="131">
        <v>0</v>
      </c>
    </row>
    <row r="64" spans="1:4" hidden="1">
      <c r="A64" s="524" t="s">
        <v>664</v>
      </c>
      <c r="B64" s="524"/>
      <c r="C64" s="131"/>
      <c r="D64" s="131">
        <v>0</v>
      </c>
    </row>
    <row r="65" spans="1:4">
      <c r="A65" s="524" t="s">
        <v>665</v>
      </c>
      <c r="B65" s="524"/>
      <c r="C65" s="131">
        <v>2</v>
      </c>
      <c r="D65" s="131">
        <v>0</v>
      </c>
    </row>
    <row r="66" spans="1:4" hidden="1">
      <c r="A66" s="524" t="s">
        <v>666</v>
      </c>
      <c r="B66" s="524"/>
      <c r="C66" s="131"/>
      <c r="D66" s="131">
        <v>0</v>
      </c>
    </row>
    <row r="67" spans="1:4">
      <c r="A67" s="524" t="s">
        <v>667</v>
      </c>
      <c r="B67" s="524"/>
      <c r="C67" s="131">
        <v>0</v>
      </c>
      <c r="D67" s="131">
        <v>0</v>
      </c>
    </row>
    <row r="68" spans="1:4">
      <c r="A68" s="524" t="s">
        <v>668</v>
      </c>
      <c r="B68" s="524"/>
      <c r="C68" s="131">
        <v>1</v>
      </c>
      <c r="D68" s="131">
        <v>0</v>
      </c>
    </row>
    <row r="69" spans="1:4">
      <c r="A69" s="524" t="s">
        <v>669</v>
      </c>
      <c r="B69" s="524"/>
      <c r="C69" s="131">
        <v>1</v>
      </c>
      <c r="D69" s="131">
        <v>1</v>
      </c>
    </row>
    <row r="70" spans="1:4">
      <c r="A70" s="524" t="s">
        <v>670</v>
      </c>
      <c r="B70" s="524"/>
      <c r="C70" s="131">
        <v>0</v>
      </c>
      <c r="D70" s="131">
        <v>2</v>
      </c>
    </row>
    <row r="71" spans="1:4">
      <c r="A71" s="524" t="s">
        <v>671</v>
      </c>
      <c r="B71" s="524"/>
      <c r="C71" s="131">
        <v>1</v>
      </c>
      <c r="D71" s="131">
        <v>1</v>
      </c>
    </row>
    <row r="72" spans="1:4">
      <c r="A72" s="524" t="s">
        <v>672</v>
      </c>
      <c r="B72" s="524"/>
      <c r="C72" s="131">
        <v>0</v>
      </c>
      <c r="D72" s="131">
        <v>0</v>
      </c>
    </row>
    <row r="73" spans="1:4">
      <c r="A73" s="524" t="s">
        <v>673</v>
      </c>
      <c r="B73" s="524"/>
      <c r="C73" s="131">
        <v>0</v>
      </c>
      <c r="D73" s="131">
        <v>1</v>
      </c>
    </row>
    <row r="74" spans="1:4" hidden="1">
      <c r="A74" s="663" t="s">
        <v>674</v>
      </c>
      <c r="B74" s="663"/>
      <c r="C74" s="131"/>
      <c r="D74" s="131">
        <v>0</v>
      </c>
    </row>
    <row r="75" spans="1:4">
      <c r="A75" s="663" t="s">
        <v>675</v>
      </c>
      <c r="B75" s="663"/>
      <c r="C75" s="131">
        <v>1</v>
      </c>
      <c r="D75" s="131">
        <v>0</v>
      </c>
    </row>
    <row r="76" spans="1:4">
      <c r="A76" s="663" t="s">
        <v>676</v>
      </c>
      <c r="B76" s="663"/>
      <c r="C76" s="131">
        <v>0</v>
      </c>
      <c r="D76" s="131">
        <v>1</v>
      </c>
    </row>
    <row r="77" spans="1:4">
      <c r="A77" s="647" t="s">
        <v>677</v>
      </c>
      <c r="B77" s="648"/>
      <c r="C77" s="437">
        <f>SUM(C63:C76)</f>
        <v>7</v>
      </c>
      <c r="D77" s="437">
        <v>6</v>
      </c>
    </row>
    <row r="78" spans="1:4" ht="15.75" thickBot="1">
      <c r="A78" s="601" t="s">
        <v>678</v>
      </c>
      <c r="B78" s="602"/>
      <c r="C78" s="398">
        <v>1329152</v>
      </c>
      <c r="D78" s="398">
        <v>1519040</v>
      </c>
    </row>
    <row r="80" spans="1:4" ht="13.5" customHeight="1">
      <c r="A80" s="555" t="s">
        <v>679</v>
      </c>
      <c r="B80" s="671"/>
      <c r="C80" s="671"/>
      <c r="D80" s="89"/>
    </row>
    <row r="81" spans="1:12" ht="33.75" customHeight="1">
      <c r="A81" s="203" t="s">
        <v>196</v>
      </c>
      <c r="B81" s="652" t="s">
        <v>680</v>
      </c>
      <c r="C81" s="652"/>
      <c r="D81" s="652"/>
    </row>
    <row r="82" spans="1:12" ht="39" customHeight="1">
      <c r="A82" s="205" t="s">
        <v>198</v>
      </c>
      <c r="B82" s="553" t="s">
        <v>681</v>
      </c>
      <c r="C82" s="540"/>
      <c r="D82" s="540"/>
    </row>
    <row r="83" spans="1:12">
      <c r="A83" s="263" t="s">
        <v>682</v>
      </c>
      <c r="B83" s="553" t="s">
        <v>683</v>
      </c>
      <c r="C83" s="540"/>
      <c r="D83" s="540"/>
    </row>
    <row r="85" spans="1:12" ht="15" customHeight="1">
      <c r="A85" s="549" t="s">
        <v>684</v>
      </c>
      <c r="B85" s="549"/>
      <c r="C85" s="549"/>
      <c r="D85" s="549"/>
    </row>
    <row r="86" spans="1:12" ht="52.5" customHeight="1">
      <c r="A86" s="524" t="s">
        <v>685</v>
      </c>
      <c r="B86" s="524"/>
      <c r="C86" s="524"/>
      <c r="D86" s="524"/>
    </row>
    <row r="87" spans="1:12" ht="5.25" customHeight="1">
      <c r="B87" s="13"/>
    </row>
    <row r="88" spans="1:12" ht="45" customHeight="1">
      <c r="A88" s="524" t="s">
        <v>686</v>
      </c>
      <c r="B88" s="524"/>
      <c r="C88" s="524"/>
      <c r="D88" s="524"/>
    </row>
    <row r="89" spans="1:12" ht="3" customHeight="1">
      <c r="B89" s="13"/>
    </row>
    <row r="90" spans="1:12" ht="45" customHeight="1">
      <c r="A90" s="539" t="s">
        <v>687</v>
      </c>
      <c r="B90" s="539"/>
      <c r="C90" s="539"/>
      <c r="D90" s="539"/>
    </row>
    <row r="91" spans="1:12" ht="30" customHeight="1">
      <c r="A91" s="539" t="s">
        <v>688</v>
      </c>
      <c r="B91" s="539"/>
      <c r="C91" s="539"/>
      <c r="D91" s="539"/>
    </row>
    <row r="92" spans="1:12" ht="18" customHeight="1">
      <c r="A92" s="646" t="s">
        <v>689</v>
      </c>
      <c r="B92" s="646"/>
      <c r="C92" s="646"/>
      <c r="D92" s="646"/>
    </row>
    <row r="93" spans="1:12" ht="21.75" customHeight="1">
      <c r="A93" s="539" t="s">
        <v>690</v>
      </c>
      <c r="B93" s="539"/>
      <c r="C93" s="539"/>
      <c r="D93" s="539"/>
    </row>
    <row r="94" spans="1:12" hidden="1">
      <c r="B94" s="13"/>
    </row>
    <row r="95" spans="1:12" ht="15" customHeight="1">
      <c r="A95" s="549" t="s">
        <v>691</v>
      </c>
      <c r="B95" s="549"/>
      <c r="C95" s="549"/>
      <c r="D95" s="549"/>
    </row>
    <row r="96" spans="1:12">
      <c r="A96" s="660" t="s">
        <v>692</v>
      </c>
      <c r="B96" s="664"/>
      <c r="C96" s="666" t="s">
        <v>693</v>
      </c>
      <c r="D96" s="667"/>
      <c r="J96" s="112"/>
      <c r="K96" s="112"/>
      <c r="L96" s="113"/>
    </row>
    <row r="97" spans="1:12">
      <c r="A97" s="665"/>
      <c r="B97" s="665"/>
      <c r="C97" s="427">
        <f>+Inf!A5</f>
        <v>2025</v>
      </c>
      <c r="D97" s="427">
        <f>+Inf!A4</f>
        <v>2024</v>
      </c>
      <c r="K97" s="114"/>
      <c r="L97" s="114"/>
    </row>
    <row r="98" spans="1:12">
      <c r="A98" s="304"/>
      <c r="B98" s="304"/>
      <c r="C98" s="370" t="s">
        <v>53</v>
      </c>
      <c r="D98" s="370" t="str">
        <f>C98</f>
        <v>$</v>
      </c>
      <c r="K98" s="114"/>
      <c r="L98" s="114"/>
    </row>
    <row r="99" spans="1:12">
      <c r="A99" s="661" t="s">
        <v>694</v>
      </c>
      <c r="B99" s="661"/>
      <c r="C99" s="201">
        <v>1969674</v>
      </c>
      <c r="D99" s="201">
        <v>1931198</v>
      </c>
      <c r="K99" s="114"/>
      <c r="L99" s="114"/>
    </row>
    <row r="100" spans="1:12">
      <c r="A100" s="524" t="s">
        <v>695</v>
      </c>
      <c r="B100" s="524"/>
      <c r="C100" s="201">
        <v>205636</v>
      </c>
      <c r="D100" s="201">
        <v>194294</v>
      </c>
      <c r="K100" s="114"/>
      <c r="L100" s="114"/>
    </row>
    <row r="101" spans="1:12">
      <c r="A101" s="524" t="s">
        <v>696</v>
      </c>
      <c r="B101" s="524"/>
      <c r="C101" s="201">
        <v>42301</v>
      </c>
      <c r="D101" s="201">
        <v>25665</v>
      </c>
      <c r="K101" s="115"/>
      <c r="L101" s="115"/>
    </row>
    <row r="102" spans="1:12">
      <c r="A102" s="647" t="s">
        <v>693</v>
      </c>
      <c r="B102" s="648"/>
      <c r="C102" s="382">
        <f>SUM(C99:C101)</f>
        <v>2217611</v>
      </c>
      <c r="D102" s="382">
        <v>2151157</v>
      </c>
      <c r="J102" s="1"/>
      <c r="K102" s="1"/>
      <c r="L102" s="1"/>
    </row>
    <row r="103" spans="1:12">
      <c r="A103" s="539" t="s">
        <v>697</v>
      </c>
      <c r="B103" s="539"/>
      <c r="C103" s="303">
        <v>8</v>
      </c>
      <c r="D103" s="303">
        <v>8</v>
      </c>
      <c r="J103" s="1"/>
      <c r="K103" s="1"/>
      <c r="L103" s="1"/>
    </row>
    <row r="104" spans="1:12" ht="28.5" customHeight="1" thickBot="1">
      <c r="A104" s="601" t="s">
        <v>698</v>
      </c>
      <c r="B104" s="602"/>
      <c r="C104" s="439">
        <v>7.17</v>
      </c>
      <c r="D104" s="439">
        <v>7.42</v>
      </c>
    </row>
    <row r="105" spans="1:12" hidden="1">
      <c r="B105" s="39"/>
      <c r="C105" s="61"/>
      <c r="D105" s="61"/>
    </row>
    <row r="106" spans="1:12" ht="11.25" customHeight="1">
      <c r="A106" s="555" t="s">
        <v>699</v>
      </c>
      <c r="B106" s="671"/>
      <c r="C106" s="671"/>
      <c r="D106" s="45"/>
    </row>
    <row r="107" spans="1:12" ht="42" customHeight="1">
      <c r="A107" s="203" t="s">
        <v>196</v>
      </c>
      <c r="B107" s="553" t="s">
        <v>700</v>
      </c>
      <c r="C107" s="611"/>
      <c r="D107" s="611"/>
    </row>
    <row r="108" spans="1:12" ht="30" customHeight="1">
      <c r="A108" s="205" t="s">
        <v>198</v>
      </c>
      <c r="B108" s="553" t="s">
        <v>701</v>
      </c>
      <c r="C108" s="611"/>
      <c r="D108" s="611"/>
    </row>
    <row r="109" spans="1:12" hidden="1">
      <c r="A109" s="606" t="s">
        <v>702</v>
      </c>
      <c r="B109" s="606"/>
      <c r="C109" s="606"/>
      <c r="D109" s="606"/>
    </row>
    <row r="110" spans="1:12" ht="8.1" customHeight="1">
      <c r="A110" s="92"/>
      <c r="B110" s="92"/>
      <c r="C110" s="92"/>
      <c r="D110" s="92"/>
    </row>
    <row r="111" spans="1:12" ht="15" customHeight="1">
      <c r="A111" s="549" t="s">
        <v>703</v>
      </c>
      <c r="B111" s="549"/>
      <c r="C111" s="549"/>
      <c r="D111" s="549"/>
    </row>
    <row r="112" spans="1:12">
      <c r="A112" s="526" t="s">
        <v>704</v>
      </c>
      <c r="B112" s="526"/>
      <c r="C112" s="526"/>
      <c r="D112" s="526"/>
    </row>
    <row r="113" spans="1:5" ht="8.1" customHeight="1">
      <c r="B113" s="13"/>
    </row>
    <row r="114" spans="1:5">
      <c r="A114" s="526" t="s">
        <v>705</v>
      </c>
      <c r="B114" s="526"/>
      <c r="C114" s="526"/>
      <c r="D114" s="526"/>
    </row>
    <row r="115" spans="1:5" ht="30" customHeight="1">
      <c r="A115" s="91" t="s">
        <v>215</v>
      </c>
      <c r="B115" s="524" t="s">
        <v>706</v>
      </c>
      <c r="C115" s="524"/>
      <c r="D115" s="524"/>
    </row>
    <row r="116" spans="1:5" ht="15.75">
      <c r="A116" s="91" t="s">
        <v>215</v>
      </c>
      <c r="B116" s="524" t="s">
        <v>707</v>
      </c>
      <c r="C116" s="524"/>
      <c r="D116" s="524"/>
    </row>
    <row r="117" spans="1:5" ht="30" customHeight="1">
      <c r="A117" s="91" t="s">
        <v>215</v>
      </c>
      <c r="B117" s="524" t="s">
        <v>708</v>
      </c>
      <c r="C117" s="524"/>
      <c r="D117" s="524"/>
    </row>
    <row r="118" spans="1:5" ht="8.1" customHeight="1">
      <c r="B118" s="13"/>
    </row>
    <row r="119" spans="1:5">
      <c r="A119" s="526" t="s">
        <v>709</v>
      </c>
      <c r="B119" s="526"/>
      <c r="C119" s="526"/>
      <c r="D119" s="526"/>
    </row>
    <row r="120" spans="1:5" ht="8.1" customHeight="1">
      <c r="B120" s="13"/>
    </row>
    <row r="121" spans="1:5" ht="15" customHeight="1">
      <c r="A121" s="53" t="s">
        <v>710</v>
      </c>
      <c r="B121" s="53"/>
    </row>
    <row r="122" spans="1:5" ht="51.75" customHeight="1">
      <c r="A122" s="524" t="s">
        <v>711</v>
      </c>
      <c r="B122" s="524"/>
      <c r="C122" s="524"/>
      <c r="D122" s="524"/>
    </row>
    <row r="123" spans="1:5" ht="8.1" customHeight="1">
      <c r="B123" s="13"/>
    </row>
    <row r="124" spans="1:5" ht="41.25" customHeight="1">
      <c r="A124" s="674" t="s">
        <v>843</v>
      </c>
      <c r="B124" s="674"/>
      <c r="C124" s="674"/>
      <c r="D124" s="674"/>
    </row>
    <row r="125" spans="1:5" ht="11.25" customHeight="1">
      <c r="B125" s="13"/>
    </row>
    <row r="126" spans="1:5">
      <c r="A126" s="660" t="s">
        <v>712</v>
      </c>
      <c r="B126" s="664"/>
      <c r="C126" s="675" t="s">
        <v>713</v>
      </c>
      <c r="D126" s="676"/>
    </row>
    <row r="127" spans="1:5">
      <c r="A127" s="662" t="s">
        <v>714</v>
      </c>
      <c r="B127" s="662"/>
      <c r="C127" s="662" t="s">
        <v>715</v>
      </c>
      <c r="D127" s="662"/>
      <c r="E127" s="94"/>
    </row>
    <row r="128" spans="1:5">
      <c r="A128" s="662" t="s">
        <v>842</v>
      </c>
      <c r="B128" s="662"/>
      <c r="C128" s="662" t="s">
        <v>715</v>
      </c>
      <c r="D128" s="662"/>
      <c r="E128" s="94"/>
    </row>
    <row r="129" spans="1:6">
      <c r="A129" s="662" t="s">
        <v>716</v>
      </c>
      <c r="B129" s="662"/>
      <c r="C129" s="662" t="s">
        <v>717</v>
      </c>
      <c r="D129" s="662"/>
      <c r="E129" s="94"/>
    </row>
    <row r="130" spans="1:6">
      <c r="A130" s="662" t="s">
        <v>718</v>
      </c>
      <c r="B130" s="662"/>
      <c r="C130" s="662" t="s">
        <v>717</v>
      </c>
      <c r="D130" s="662"/>
      <c r="E130" s="94"/>
    </row>
    <row r="131" spans="1:6">
      <c r="A131" s="662" t="s">
        <v>719</v>
      </c>
      <c r="B131" s="662"/>
      <c r="C131" s="662" t="s">
        <v>720</v>
      </c>
      <c r="D131" s="662"/>
      <c r="E131" s="94"/>
    </row>
    <row r="132" spans="1:6">
      <c r="A132" s="662" t="s">
        <v>721</v>
      </c>
      <c r="B132" s="662"/>
      <c r="C132" s="662" t="s">
        <v>47</v>
      </c>
      <c r="D132" s="662"/>
      <c r="E132" s="94"/>
    </row>
    <row r="133" spans="1:6">
      <c r="A133" s="662" t="s">
        <v>722</v>
      </c>
      <c r="B133" s="662"/>
      <c r="C133" s="662" t="s">
        <v>723</v>
      </c>
      <c r="D133" s="662"/>
      <c r="E133" s="94"/>
    </row>
    <row r="134" spans="1:6">
      <c r="A134" s="662" t="s">
        <v>724</v>
      </c>
      <c r="B134" s="662"/>
      <c r="C134" s="662" t="s">
        <v>49</v>
      </c>
      <c r="D134" s="662"/>
      <c r="E134" s="94"/>
    </row>
    <row r="135" spans="1:6" ht="27.75" customHeight="1">
      <c r="A135" s="650" t="s">
        <v>725</v>
      </c>
      <c r="B135" s="650"/>
      <c r="C135" s="617" t="s">
        <v>726</v>
      </c>
      <c r="D135" s="617"/>
      <c r="E135" s="94"/>
    </row>
    <row r="136" spans="1:6">
      <c r="A136" s="662" t="s">
        <v>727</v>
      </c>
      <c r="B136" s="662"/>
      <c r="C136" s="662" t="s">
        <v>728</v>
      </c>
      <c r="D136" s="662"/>
      <c r="E136" s="94"/>
    </row>
    <row r="137" spans="1:6">
      <c r="A137" s="662" t="s">
        <v>729</v>
      </c>
      <c r="B137" s="662"/>
      <c r="C137" s="662" t="s">
        <v>730</v>
      </c>
      <c r="D137" s="662"/>
      <c r="E137" s="94"/>
    </row>
    <row r="138" spans="1:6">
      <c r="A138" s="662" t="s">
        <v>731</v>
      </c>
      <c r="B138" s="662"/>
      <c r="C138" s="662" t="s">
        <v>732</v>
      </c>
      <c r="D138" s="662"/>
      <c r="E138" s="94"/>
    </row>
    <row r="139" spans="1:6">
      <c r="A139" s="662" t="s">
        <v>733</v>
      </c>
      <c r="B139" s="662"/>
      <c r="C139" s="662" t="s">
        <v>734</v>
      </c>
      <c r="D139" s="662"/>
      <c r="E139" s="94"/>
    </row>
    <row r="140" spans="1:6">
      <c r="A140" s="662" t="s">
        <v>735</v>
      </c>
      <c r="B140" s="662"/>
      <c r="C140" s="662" t="s">
        <v>736</v>
      </c>
      <c r="D140" s="662"/>
      <c r="E140" s="94"/>
    </row>
    <row r="141" spans="1:6" ht="8.1" customHeight="1">
      <c r="A141" s="311"/>
      <c r="B141" s="311"/>
      <c r="C141" s="311"/>
      <c r="D141" s="311"/>
      <c r="E141" s="94"/>
    </row>
    <row r="142" spans="1:6" ht="23.25" customHeight="1">
      <c r="A142" s="111" t="s">
        <v>737</v>
      </c>
      <c r="B142" s="111"/>
      <c r="C142" s="66"/>
      <c r="D142" s="66"/>
      <c r="E142" s="94"/>
    </row>
    <row r="143" spans="1:6" ht="45" customHeight="1">
      <c r="A143" s="575" t="s">
        <v>738</v>
      </c>
      <c r="B143" s="575"/>
      <c r="C143" s="575"/>
      <c r="D143" s="575"/>
      <c r="F143" t="s">
        <v>739</v>
      </c>
    </row>
    <row r="144" spans="1:6" ht="8.1" customHeight="1">
      <c r="C144" s="44"/>
      <c r="D144" s="44"/>
    </row>
    <row r="145" spans="1:5" ht="27" customHeight="1">
      <c r="A145" s="660" t="s">
        <v>740</v>
      </c>
      <c r="B145" s="664"/>
      <c r="C145" s="438">
        <f>+Inf!A5</f>
        <v>2025</v>
      </c>
      <c r="D145" s="438">
        <f>+Inf!A4</f>
        <v>2024</v>
      </c>
      <c r="E145" s="44"/>
    </row>
    <row r="146" spans="1:5">
      <c r="A146" s="304"/>
      <c r="B146" s="304"/>
      <c r="C146" s="440" t="s">
        <v>53</v>
      </c>
      <c r="D146" s="370" t="str">
        <f>C146</f>
        <v>$</v>
      </c>
      <c r="E146" s="44"/>
    </row>
    <row r="147" spans="1:5">
      <c r="A147" s="661" t="s">
        <v>694</v>
      </c>
      <c r="B147" s="661"/>
      <c r="C147" s="201">
        <v>3345266</v>
      </c>
      <c r="D147" s="201">
        <v>3277444</v>
      </c>
      <c r="E147" s="44"/>
    </row>
    <row r="148" spans="1:5">
      <c r="A148" s="524" t="s">
        <v>695</v>
      </c>
      <c r="B148" s="524"/>
      <c r="C148" s="201">
        <v>340470</v>
      </c>
      <c r="D148" s="201">
        <v>321651</v>
      </c>
      <c r="E148" s="44"/>
    </row>
    <row r="149" spans="1:5">
      <c r="A149" s="524" t="s">
        <v>696</v>
      </c>
      <c r="B149" s="524"/>
      <c r="C149" s="199">
        <v>58707</v>
      </c>
      <c r="D149" s="199">
        <v>30587</v>
      </c>
      <c r="E149" s="44"/>
    </row>
    <row r="150" spans="1:5" ht="15.75" customHeight="1" thickBot="1">
      <c r="A150" s="601" t="s">
        <v>741</v>
      </c>
      <c r="B150" s="602"/>
      <c r="C150" s="398">
        <f>SUM(C147:C149)</f>
        <v>3744443</v>
      </c>
      <c r="D150" s="398">
        <v>3629682</v>
      </c>
      <c r="E150" s="44"/>
    </row>
    <row r="151" spans="1:5">
      <c r="A151" s="555" t="s">
        <v>699</v>
      </c>
      <c r="B151" s="671"/>
      <c r="C151" s="563"/>
      <c r="D151" s="22"/>
    </row>
    <row r="152" spans="1:5" ht="33.75" customHeight="1">
      <c r="A152" s="203" t="s">
        <v>196</v>
      </c>
      <c r="B152" s="553" t="s">
        <v>742</v>
      </c>
      <c r="C152" s="611"/>
      <c r="D152" s="540"/>
    </row>
    <row r="153" spans="1:5" ht="30" customHeight="1">
      <c r="A153" s="203" t="s">
        <v>198</v>
      </c>
      <c r="B153" s="553" t="s">
        <v>743</v>
      </c>
      <c r="C153" s="611"/>
      <c r="D153" s="540"/>
    </row>
    <row r="155" spans="1:5" ht="15" customHeight="1">
      <c r="A155" s="583" t="s">
        <v>744</v>
      </c>
      <c r="B155" s="583"/>
      <c r="C155" s="583"/>
      <c r="D155" s="583"/>
    </row>
    <row r="156" spans="1:5" ht="91.5" customHeight="1">
      <c r="A156" s="524" t="s">
        <v>745</v>
      </c>
      <c r="B156" s="524"/>
      <c r="C156" s="524"/>
      <c r="D156" s="524"/>
    </row>
    <row r="157" spans="1:5" ht="8.1" customHeight="1">
      <c r="B157" s="13"/>
    </row>
    <row r="158" spans="1:5" ht="26.25" customHeight="1">
      <c r="A158" s="524" t="s">
        <v>746</v>
      </c>
      <c r="B158" s="524"/>
      <c r="C158" s="524"/>
      <c r="D158" s="524"/>
    </row>
    <row r="159" spans="1:5" ht="8.1" customHeight="1">
      <c r="B159" s="13"/>
    </row>
    <row r="160" spans="1:5" ht="24" customHeight="1">
      <c r="A160" s="524" t="s">
        <v>747</v>
      </c>
      <c r="B160" s="524"/>
      <c r="C160" s="524"/>
      <c r="D160" s="524"/>
    </row>
    <row r="161" spans="1:6">
      <c r="B161" s="13"/>
    </row>
    <row r="162" spans="1:6" ht="15" customHeight="1">
      <c r="A162" s="670" t="s">
        <v>748</v>
      </c>
      <c r="B162" s="670"/>
      <c r="C162" s="670"/>
      <c r="D162" s="670"/>
    </row>
    <row r="163" spans="1:6">
      <c r="A163" s="305"/>
      <c r="B163" s="305"/>
      <c r="C163" s="369">
        <f>+Inf!A5</f>
        <v>2025</v>
      </c>
      <c r="D163" s="369">
        <f>+Inf!A4</f>
        <v>2024</v>
      </c>
    </row>
    <row r="164" spans="1:6">
      <c r="A164" s="306"/>
      <c r="B164" s="306"/>
      <c r="C164" s="370" t="s">
        <v>53</v>
      </c>
      <c r="D164" s="370" t="s">
        <v>53</v>
      </c>
    </row>
    <row r="165" spans="1:6">
      <c r="A165" s="669" t="s">
        <v>749</v>
      </c>
      <c r="B165" s="669"/>
      <c r="C165" s="669"/>
      <c r="D165" s="669"/>
    </row>
    <row r="166" spans="1:6">
      <c r="A166" s="524" t="s">
        <v>750</v>
      </c>
      <c r="B166" s="524"/>
      <c r="C166" s="202">
        <v>240000</v>
      </c>
      <c r="D166" s="202">
        <v>240000</v>
      </c>
    </row>
    <row r="167" spans="1:6" ht="15.75" thickBot="1">
      <c r="A167" s="601" t="s">
        <v>751</v>
      </c>
      <c r="B167" s="602"/>
      <c r="C167" s="400">
        <f>SUM(C164:C166)</f>
        <v>240000</v>
      </c>
      <c r="D167" s="400">
        <f>+D166</f>
        <v>240000</v>
      </c>
    </row>
    <row r="169" spans="1:6" ht="15" customHeight="1">
      <c r="A169" s="549" t="s">
        <v>752</v>
      </c>
      <c r="B169" s="549"/>
    </row>
    <row r="170" spans="1:6" ht="30" customHeight="1">
      <c r="A170" s="524" t="s">
        <v>753</v>
      </c>
      <c r="B170" s="524"/>
      <c r="C170" s="524"/>
      <c r="D170" s="524"/>
      <c r="F170" s="318"/>
    </row>
    <row r="171" spans="1:6" ht="30" customHeight="1">
      <c r="A171" s="91" t="s">
        <v>215</v>
      </c>
      <c r="B171" s="524" t="s">
        <v>754</v>
      </c>
      <c r="C171" s="524"/>
      <c r="D171" s="524"/>
    </row>
    <row r="172" spans="1:6" ht="30" customHeight="1">
      <c r="A172" s="91" t="s">
        <v>215</v>
      </c>
      <c r="B172" s="524" t="s">
        <v>755</v>
      </c>
      <c r="C172" s="524"/>
      <c r="D172" s="524"/>
    </row>
    <row r="173" spans="1:6" ht="45" hidden="1" customHeight="1">
      <c r="A173" s="672" t="s">
        <v>756</v>
      </c>
      <c r="B173" s="672"/>
      <c r="C173" s="672"/>
      <c r="D173" s="672"/>
    </row>
    <row r="174" spans="1:6" ht="8.1" customHeight="1">
      <c r="A174" s="524"/>
      <c r="B174" s="524"/>
      <c r="C174" s="524"/>
      <c r="D174" s="524"/>
    </row>
    <row r="175" spans="1:6" ht="15" customHeight="1">
      <c r="A175" s="549" t="s">
        <v>757</v>
      </c>
      <c r="B175" s="549"/>
      <c r="C175" s="549"/>
      <c r="D175" s="549"/>
    </row>
    <row r="176" spans="1:6" ht="15" customHeight="1">
      <c r="A176" s="118"/>
      <c r="B176" s="118"/>
      <c r="C176" s="118"/>
      <c r="D176" s="118"/>
    </row>
    <row r="177" spans="1:4">
      <c r="A177" s="668" t="s">
        <v>758</v>
      </c>
      <c r="B177" s="668"/>
      <c r="C177" s="668"/>
      <c r="D177" s="668"/>
    </row>
    <row r="178" spans="1:4" ht="45" customHeight="1">
      <c r="A178" s="524" t="s">
        <v>759</v>
      </c>
      <c r="B178" s="524"/>
      <c r="C178" s="524"/>
      <c r="D178" s="524"/>
    </row>
    <row r="180" spans="1:4" ht="15" customHeight="1">
      <c r="A180" s="549" t="s">
        <v>760</v>
      </c>
      <c r="B180" s="549"/>
      <c r="C180" s="549"/>
      <c r="D180" s="549"/>
    </row>
    <row r="181" spans="1:4" ht="30" customHeight="1">
      <c r="A181" s="524" t="s">
        <v>761</v>
      </c>
      <c r="B181" s="524"/>
      <c r="C181" s="524"/>
      <c r="D181" s="524"/>
    </row>
    <row r="182" spans="1:4" ht="8.1" customHeight="1"/>
    <row r="183" spans="1:4" ht="30" customHeight="1">
      <c r="A183" s="91" t="s">
        <v>215</v>
      </c>
      <c r="B183" s="597" t="s">
        <v>762</v>
      </c>
      <c r="C183" s="524"/>
      <c r="D183" s="524"/>
    </row>
    <row r="184" spans="1:4" ht="30" customHeight="1">
      <c r="A184" s="91" t="s">
        <v>215</v>
      </c>
      <c r="B184" s="597" t="s">
        <v>850</v>
      </c>
      <c r="C184" s="597"/>
      <c r="D184" s="597"/>
    </row>
    <row r="185" spans="1:4" ht="26.25" customHeight="1">
      <c r="A185" s="91" t="s">
        <v>215</v>
      </c>
      <c r="B185" s="673" t="s">
        <v>763</v>
      </c>
      <c r="C185" s="673"/>
      <c r="D185" s="673"/>
    </row>
    <row r="186" spans="1:4">
      <c r="B186"/>
    </row>
    <row r="187" spans="1:4" ht="15" customHeight="1">
      <c r="A187" s="549" t="s">
        <v>40</v>
      </c>
      <c r="B187" s="549"/>
      <c r="C187" s="549"/>
      <c r="D187" s="549"/>
    </row>
    <row r="188" spans="1:4">
      <c r="A188" s="526" t="s">
        <v>764</v>
      </c>
      <c r="B188" s="526"/>
      <c r="C188" s="526"/>
      <c r="D188" s="526"/>
    </row>
    <row r="189" spans="1:4" ht="8.1" customHeight="1">
      <c r="B189" s="13"/>
    </row>
    <row r="190" spans="1:4">
      <c r="A190" s="668" t="s">
        <v>765</v>
      </c>
      <c r="B190" s="668"/>
      <c r="C190" s="668"/>
      <c r="D190" s="668"/>
    </row>
    <row r="191" spans="1:4" ht="30" customHeight="1">
      <c r="A191" s="524" t="s">
        <v>766</v>
      </c>
      <c r="B191" s="524"/>
      <c r="C191" s="524"/>
      <c r="D191" s="524"/>
    </row>
    <row r="192" spans="1:4" ht="8.1" customHeight="1">
      <c r="B192" s="13"/>
    </row>
    <row r="193" spans="1:4">
      <c r="A193" s="668" t="s">
        <v>70</v>
      </c>
      <c r="B193" s="668"/>
      <c r="C193" s="668"/>
      <c r="D193" s="668"/>
    </row>
    <row r="194" spans="1:4" ht="30" customHeight="1">
      <c r="A194" s="524" t="s">
        <v>767</v>
      </c>
      <c r="B194" s="524"/>
      <c r="C194" s="524"/>
      <c r="D194" s="524"/>
    </row>
    <row r="195" spans="1:4" ht="8.1" customHeight="1">
      <c r="B195" s="13"/>
    </row>
    <row r="196" spans="1:4">
      <c r="A196" s="668" t="s">
        <v>768</v>
      </c>
      <c r="B196" s="668"/>
      <c r="C196" s="668"/>
      <c r="D196" s="668"/>
    </row>
    <row r="197" spans="1:4" ht="30" customHeight="1">
      <c r="A197" s="524" t="s">
        <v>769</v>
      </c>
      <c r="B197" s="524"/>
      <c r="C197" s="524"/>
      <c r="D197" s="524"/>
    </row>
    <row r="198" spans="1:4" ht="8.1" customHeight="1">
      <c r="B198" s="13"/>
    </row>
    <row r="199" spans="1:4">
      <c r="A199" s="668" t="s">
        <v>770</v>
      </c>
      <c r="B199" s="668"/>
      <c r="C199" s="668"/>
      <c r="D199" s="668"/>
    </row>
    <row r="200" spans="1:4" ht="44.1" customHeight="1">
      <c r="A200" s="524" t="s">
        <v>771</v>
      </c>
      <c r="B200" s="524"/>
      <c r="C200" s="524"/>
      <c r="D200" s="524"/>
    </row>
    <row r="201" spans="1:4" ht="8.1" customHeight="1">
      <c r="B201" s="13"/>
    </row>
    <row r="202" spans="1:4">
      <c r="A202" s="668" t="s">
        <v>58</v>
      </c>
      <c r="B202" s="668"/>
      <c r="C202" s="668"/>
      <c r="D202" s="668"/>
    </row>
    <row r="203" spans="1:4" ht="45" customHeight="1">
      <c r="A203" s="524" t="s">
        <v>772</v>
      </c>
      <c r="B203" s="524"/>
      <c r="C203" s="524"/>
      <c r="D203" s="524"/>
    </row>
    <row r="204" spans="1:4" ht="8.1" customHeight="1">
      <c r="B204" s="13"/>
    </row>
    <row r="205" spans="1:4">
      <c r="A205" s="668" t="s">
        <v>773</v>
      </c>
      <c r="B205" s="668"/>
      <c r="C205" s="668"/>
      <c r="D205" s="668"/>
    </row>
    <row r="206" spans="1:4">
      <c r="A206" s="526" t="s">
        <v>774</v>
      </c>
      <c r="B206" s="526"/>
      <c r="C206" s="526"/>
      <c r="D206" s="526"/>
    </row>
    <row r="207" spans="1:4" ht="15.75">
      <c r="A207" s="91" t="s">
        <v>215</v>
      </c>
      <c r="B207" s="196" t="s">
        <v>775</v>
      </c>
    </row>
    <row r="208" spans="1:4" ht="15.75">
      <c r="A208" s="91" t="s">
        <v>215</v>
      </c>
      <c r="B208" s="196" t="s">
        <v>776</v>
      </c>
    </row>
    <row r="209" spans="1:4" ht="41.25" customHeight="1">
      <c r="A209" s="91" t="s">
        <v>215</v>
      </c>
      <c r="B209" s="597" t="s">
        <v>777</v>
      </c>
      <c r="C209" s="524"/>
      <c r="D209" s="524"/>
    </row>
    <row r="210" spans="1:4" ht="30" customHeight="1">
      <c r="A210" s="91" t="s">
        <v>215</v>
      </c>
      <c r="B210" s="524" t="s">
        <v>778</v>
      </c>
      <c r="C210" s="524"/>
      <c r="D210" s="524"/>
    </row>
    <row r="211" spans="1:4" ht="30" customHeight="1">
      <c r="A211" s="93" t="s">
        <v>317</v>
      </c>
      <c r="B211" s="597" t="s">
        <v>779</v>
      </c>
      <c r="C211" s="524"/>
      <c r="D211" s="524"/>
    </row>
    <row r="212" spans="1:4" ht="30" customHeight="1">
      <c r="A212" s="93" t="s">
        <v>317</v>
      </c>
      <c r="B212" s="597" t="s">
        <v>780</v>
      </c>
      <c r="C212" s="524"/>
      <c r="D212" s="524"/>
    </row>
    <row r="213" spans="1:4">
      <c r="A213" s="668" t="s">
        <v>781</v>
      </c>
      <c r="B213" s="668"/>
      <c r="C213" s="668"/>
      <c r="D213" s="668"/>
    </row>
    <row r="214" spans="1:4" ht="60.75" customHeight="1">
      <c r="A214" s="524" t="s">
        <v>782</v>
      </c>
      <c r="B214" s="524"/>
      <c r="C214" s="524"/>
      <c r="D214" s="524"/>
    </row>
    <row r="215" spans="1:4" ht="8.1" customHeight="1">
      <c r="B215" s="13"/>
    </row>
    <row r="216" spans="1:4">
      <c r="A216" s="668" t="s">
        <v>783</v>
      </c>
      <c r="B216" s="668"/>
      <c r="C216" s="668"/>
      <c r="D216" s="668"/>
    </row>
    <row r="217" spans="1:4">
      <c r="A217" s="526" t="s">
        <v>784</v>
      </c>
      <c r="B217" s="526"/>
      <c r="C217" s="526"/>
      <c r="D217" s="526"/>
    </row>
    <row r="218" spans="1:4" ht="15.75">
      <c r="A218" s="91" t="s">
        <v>215</v>
      </c>
      <c r="B218" s="524" t="s">
        <v>785</v>
      </c>
      <c r="C218" s="524"/>
      <c r="D218" s="524"/>
    </row>
    <row r="219" spans="1:4">
      <c r="A219" s="685" t="s">
        <v>580</v>
      </c>
      <c r="B219" s="685"/>
      <c r="C219" s="685"/>
      <c r="D219" s="685"/>
    </row>
    <row r="220" spans="1:4" ht="25.5" customHeight="1">
      <c r="A220" s="91" t="s">
        <v>215</v>
      </c>
      <c r="B220" s="524" t="s">
        <v>786</v>
      </c>
      <c r="C220" s="524"/>
      <c r="D220" s="524"/>
    </row>
    <row r="221" spans="1:4" ht="8.1" customHeight="1">
      <c r="B221" s="13"/>
    </row>
    <row r="222" spans="1:4">
      <c r="A222" s="668" t="s">
        <v>0</v>
      </c>
      <c r="B222" s="668"/>
      <c r="C222" s="668"/>
      <c r="D222" s="668"/>
    </row>
    <row r="223" spans="1:4">
      <c r="A223" s="650" t="s">
        <v>787</v>
      </c>
      <c r="B223" s="650"/>
      <c r="C223" s="650"/>
      <c r="D223" s="650"/>
    </row>
    <row r="224" spans="1:4" ht="15.75">
      <c r="A224" s="91" t="s">
        <v>215</v>
      </c>
      <c r="B224" s="575" t="s">
        <v>788</v>
      </c>
      <c r="C224" s="575"/>
      <c r="D224" s="575"/>
    </row>
    <row r="225" spans="1:4" ht="15.75">
      <c r="A225" s="91" t="s">
        <v>215</v>
      </c>
      <c r="B225" s="575" t="s">
        <v>789</v>
      </c>
      <c r="C225" s="575"/>
      <c r="D225" s="575"/>
    </row>
    <row r="226" spans="1:4" ht="15.75">
      <c r="A226" s="91" t="s">
        <v>215</v>
      </c>
      <c r="B226" s="575" t="s">
        <v>790</v>
      </c>
      <c r="C226" s="575"/>
      <c r="D226" s="575"/>
    </row>
    <row r="227" spans="1:4" ht="15.75">
      <c r="A227" s="91" t="s">
        <v>215</v>
      </c>
      <c r="B227" s="575" t="s">
        <v>791</v>
      </c>
      <c r="C227" s="575"/>
      <c r="D227" s="575"/>
    </row>
    <row r="228" spans="1:4" ht="15" customHeight="1">
      <c r="A228" s="91" t="s">
        <v>215</v>
      </c>
      <c r="B228" s="575" t="s">
        <v>792</v>
      </c>
      <c r="C228" s="575"/>
      <c r="D228" s="575"/>
    </row>
    <row r="229" spans="1:4" ht="30" customHeight="1">
      <c r="A229" s="91" t="s">
        <v>215</v>
      </c>
      <c r="B229" s="575" t="s">
        <v>793</v>
      </c>
      <c r="C229" s="575"/>
      <c r="D229" s="575"/>
    </row>
    <row r="230" spans="1:4" ht="56.25" customHeight="1">
      <c r="A230" s="91" t="s">
        <v>215</v>
      </c>
      <c r="B230" s="575" t="s">
        <v>794</v>
      </c>
      <c r="C230" s="575"/>
      <c r="D230" s="575"/>
    </row>
    <row r="231" spans="1:4" ht="8.1" customHeight="1">
      <c r="B231" s="13"/>
    </row>
    <row r="232" spans="1:4">
      <c r="A232" s="668" t="s">
        <v>795</v>
      </c>
      <c r="B232" s="668"/>
      <c r="C232" s="668"/>
      <c r="D232" s="668"/>
    </row>
    <row r="233" spans="1:4" ht="45" customHeight="1">
      <c r="A233" s="524" t="s">
        <v>796</v>
      </c>
      <c r="B233" s="524"/>
      <c r="C233" s="524"/>
      <c r="D233" s="524"/>
    </row>
    <row r="234" spans="1:4" ht="8.1" customHeight="1">
      <c r="B234" s="13"/>
    </row>
    <row r="235" spans="1:4" ht="84.75" customHeight="1">
      <c r="A235" s="524" t="s">
        <v>797</v>
      </c>
      <c r="B235" s="524"/>
      <c r="C235" s="524"/>
      <c r="D235" s="524"/>
    </row>
    <row r="236" spans="1:4" ht="45" customHeight="1">
      <c r="A236" s="524" t="s">
        <v>798</v>
      </c>
      <c r="B236" s="524"/>
      <c r="C236" s="524"/>
      <c r="D236" s="524"/>
    </row>
    <row r="237" spans="1:4" ht="8.1" customHeight="1">
      <c r="B237" s="13"/>
    </row>
    <row r="238" spans="1:4">
      <c r="A238" s="668" t="s">
        <v>799</v>
      </c>
      <c r="B238" s="668"/>
      <c r="C238" s="668"/>
      <c r="D238" s="668"/>
    </row>
    <row r="239" spans="1:4">
      <c r="A239" s="526" t="s">
        <v>800</v>
      </c>
      <c r="B239" s="526"/>
      <c r="C239" s="526"/>
      <c r="D239" s="526"/>
    </row>
    <row r="240" spans="1:4" ht="8.1" customHeight="1">
      <c r="B240" s="15"/>
    </row>
    <row r="241" spans="1:4">
      <c r="A241" s="668" t="s">
        <v>801</v>
      </c>
      <c r="B241" s="668"/>
      <c r="C241" s="668"/>
      <c r="D241" s="668"/>
    </row>
    <row r="242" spans="1:4">
      <c r="A242" s="526" t="s">
        <v>802</v>
      </c>
      <c r="B242" s="526"/>
      <c r="C242" s="526"/>
      <c r="D242" s="526"/>
    </row>
    <row r="243" spans="1:4" ht="8.1" customHeight="1">
      <c r="B243" s="13"/>
    </row>
    <row r="244" spans="1:4">
      <c r="A244" s="643" t="s">
        <v>240</v>
      </c>
      <c r="B244" s="643"/>
      <c r="C244" s="643"/>
      <c r="D244" s="643"/>
    </row>
    <row r="245" spans="1:4" ht="60" customHeight="1">
      <c r="A245" s="524" t="s">
        <v>803</v>
      </c>
      <c r="B245" s="524"/>
      <c r="C245" s="524"/>
      <c r="D245" s="524"/>
    </row>
    <row r="246" spans="1:4" ht="8.1" customHeight="1">
      <c r="B246" s="13"/>
    </row>
    <row r="247" spans="1:4">
      <c r="A247" s="643" t="s">
        <v>804</v>
      </c>
      <c r="B247" s="643"/>
      <c r="C247" s="643"/>
      <c r="D247" s="643"/>
    </row>
    <row r="248" spans="1:4" ht="30" customHeight="1">
      <c r="A248" s="524" t="s">
        <v>805</v>
      </c>
      <c r="B248" s="524"/>
      <c r="C248" s="524"/>
      <c r="D248" s="524"/>
    </row>
    <row r="249" spans="1:4" ht="8.1" customHeight="1">
      <c r="B249" s="13"/>
    </row>
    <row r="250" spans="1:4">
      <c r="A250" s="643" t="s">
        <v>806</v>
      </c>
      <c r="B250" s="643"/>
      <c r="C250" s="643"/>
      <c r="D250" s="643"/>
    </row>
    <row r="251" spans="1:4" ht="30" customHeight="1">
      <c r="A251" s="524" t="s">
        <v>807</v>
      </c>
      <c r="B251" s="524"/>
      <c r="C251" s="524"/>
      <c r="D251" s="524"/>
    </row>
    <row r="252" spans="1:4" ht="8.1" customHeight="1">
      <c r="B252" s="13"/>
    </row>
    <row r="253" spans="1:4">
      <c r="A253" s="643" t="s">
        <v>808</v>
      </c>
      <c r="B253" s="643"/>
      <c r="C253" s="643"/>
      <c r="D253" s="643"/>
    </row>
    <row r="254" spans="1:4" ht="45" customHeight="1">
      <c r="A254" s="524" t="s">
        <v>809</v>
      </c>
      <c r="B254" s="524"/>
      <c r="C254" s="524"/>
      <c r="D254" s="524"/>
    </row>
    <row r="255" spans="1:4" ht="8.1" customHeight="1">
      <c r="B255" s="13"/>
    </row>
    <row r="256" spans="1:4">
      <c r="A256" s="643" t="s">
        <v>810</v>
      </c>
      <c r="B256" s="643"/>
      <c r="C256" s="643"/>
      <c r="D256" s="643"/>
    </row>
    <row r="257" spans="1:4" ht="69" customHeight="1">
      <c r="A257" s="524" t="s">
        <v>811</v>
      </c>
      <c r="B257" s="524"/>
      <c r="C257" s="524"/>
      <c r="D257" s="524"/>
    </row>
    <row r="258" spans="1:4" ht="8.1" customHeight="1">
      <c r="B258" s="13"/>
    </row>
    <row r="259" spans="1:4">
      <c r="A259" s="683" t="s">
        <v>95</v>
      </c>
      <c r="B259" s="683"/>
      <c r="C259" s="683"/>
      <c r="D259" s="683"/>
    </row>
    <row r="260" spans="1:4">
      <c r="A260" s="538" t="s">
        <v>812</v>
      </c>
      <c r="B260" s="538"/>
      <c r="C260" s="538"/>
      <c r="D260" s="538"/>
    </row>
    <row r="261" spans="1:4" ht="8.1" customHeight="1">
      <c r="B261" s="13"/>
    </row>
    <row r="262" spans="1:4">
      <c r="A262" s="643" t="s">
        <v>813</v>
      </c>
      <c r="B262" s="643"/>
      <c r="C262" s="643"/>
      <c r="D262" s="643"/>
    </row>
    <row r="263" spans="1:4" ht="41.25" customHeight="1">
      <c r="A263" s="524" t="s">
        <v>814</v>
      </c>
      <c r="B263" s="524"/>
      <c r="C263" s="524"/>
      <c r="D263" s="524"/>
    </row>
    <row r="264" spans="1:4" ht="8.1" customHeight="1">
      <c r="B264" s="13"/>
    </row>
    <row r="265" spans="1:4">
      <c r="A265" s="643" t="s">
        <v>815</v>
      </c>
      <c r="B265" s="643"/>
      <c r="C265" s="643"/>
      <c r="D265" s="643"/>
    </row>
    <row r="266" spans="1:4" ht="56.25" customHeight="1">
      <c r="A266" s="524" t="s">
        <v>816</v>
      </c>
      <c r="B266" s="524"/>
      <c r="C266" s="524"/>
      <c r="D266" s="524"/>
    </row>
    <row r="267" spans="1:4" ht="8.1" customHeight="1">
      <c r="B267" s="13"/>
    </row>
    <row r="268" spans="1:4">
      <c r="A268" s="643" t="s">
        <v>65</v>
      </c>
      <c r="B268" s="643"/>
      <c r="C268" s="643"/>
      <c r="D268" s="643"/>
    </row>
    <row r="269" spans="1:4" ht="60" customHeight="1">
      <c r="A269" s="524" t="s">
        <v>817</v>
      </c>
      <c r="B269" s="524"/>
      <c r="C269" s="524"/>
      <c r="D269" s="524"/>
    </row>
    <row r="270" spans="1:4" ht="8.1" customHeight="1">
      <c r="B270" s="13"/>
    </row>
    <row r="271" spans="1:4">
      <c r="A271" s="643" t="s">
        <v>84</v>
      </c>
      <c r="B271" s="643"/>
      <c r="C271" s="643"/>
      <c r="D271" s="643"/>
    </row>
    <row r="272" spans="1:4">
      <c r="A272" s="538" t="s">
        <v>818</v>
      </c>
      <c r="B272" s="538"/>
      <c r="C272" s="538"/>
      <c r="D272" s="538"/>
    </row>
    <row r="273" spans="1:4" ht="8.1" customHeight="1">
      <c r="B273" s="13"/>
    </row>
    <row r="274" spans="1:4">
      <c r="A274" s="643" t="s">
        <v>819</v>
      </c>
      <c r="B274" s="643"/>
      <c r="C274" s="643"/>
      <c r="D274" s="643"/>
    </row>
    <row r="275" spans="1:4" ht="50.1" customHeight="1">
      <c r="A275" s="524" t="s">
        <v>820</v>
      </c>
      <c r="B275" s="524"/>
      <c r="C275" s="524"/>
      <c r="D275" s="524"/>
    </row>
    <row r="276" spans="1:4" ht="8.1" customHeight="1">
      <c r="B276" s="13"/>
    </row>
    <row r="277" spans="1:4">
      <c r="A277" s="643" t="s">
        <v>75</v>
      </c>
      <c r="B277" s="643"/>
      <c r="C277" s="643"/>
      <c r="D277" s="643"/>
    </row>
    <row r="278" spans="1:4" ht="30" customHeight="1">
      <c r="A278" s="524" t="s">
        <v>821</v>
      </c>
      <c r="B278" s="524"/>
      <c r="C278" s="524"/>
      <c r="D278" s="524"/>
    </row>
    <row r="279" spans="1:4" ht="8.1" customHeight="1">
      <c r="B279" s="13"/>
    </row>
    <row r="280" spans="1:4">
      <c r="A280" s="643" t="s">
        <v>822</v>
      </c>
      <c r="B280" s="643"/>
      <c r="C280" s="643"/>
      <c r="D280" s="643"/>
    </row>
    <row r="281" spans="1:4" ht="69" customHeight="1">
      <c r="A281" s="524" t="s">
        <v>823</v>
      </c>
      <c r="B281" s="524"/>
      <c r="C281" s="524"/>
      <c r="D281" s="524"/>
    </row>
    <row r="282" spans="1:4" ht="8.1" customHeight="1">
      <c r="B282" s="13"/>
    </row>
    <row r="283" spans="1:4">
      <c r="A283" s="643" t="s">
        <v>824</v>
      </c>
      <c r="B283" s="643"/>
      <c r="C283" s="643"/>
      <c r="D283" s="643"/>
    </row>
    <row r="284" spans="1:4" ht="45" customHeight="1">
      <c r="A284" s="524" t="s">
        <v>825</v>
      </c>
      <c r="B284" s="524"/>
      <c r="C284" s="524"/>
      <c r="D284" s="524"/>
    </row>
    <row r="285" spans="1:4" ht="8.1" customHeight="1">
      <c r="B285" s="13"/>
    </row>
    <row r="286" spans="1:4">
      <c r="A286" s="538" t="s">
        <v>826</v>
      </c>
      <c r="B286" s="538"/>
      <c r="C286" s="538"/>
      <c r="D286" s="538"/>
    </row>
    <row r="287" spans="1:4" ht="8.1" customHeight="1">
      <c r="A287" s="50"/>
      <c r="B287" s="207"/>
      <c r="C287" s="50"/>
      <c r="D287" s="50"/>
    </row>
    <row r="288" spans="1:4">
      <c r="A288" s="538" t="s">
        <v>827</v>
      </c>
      <c r="B288" s="538"/>
      <c r="C288" s="538"/>
      <c r="D288" s="538"/>
    </row>
    <row r="289" spans="1:4" ht="8.1" customHeight="1">
      <c r="A289" s="50"/>
      <c r="B289" s="207"/>
      <c r="C289" s="50"/>
      <c r="D289" s="50"/>
    </row>
    <row r="290" spans="1:4">
      <c r="A290" s="538" t="s">
        <v>828</v>
      </c>
      <c r="B290" s="538"/>
      <c r="C290" s="538"/>
      <c r="D290" s="538"/>
    </row>
    <row r="291" spans="1:4" ht="8.1" customHeight="1">
      <c r="A291" s="50"/>
      <c r="B291" s="207"/>
      <c r="C291" s="50"/>
      <c r="D291" s="50"/>
    </row>
    <row r="292" spans="1:4">
      <c r="A292" s="538" t="s">
        <v>829</v>
      </c>
      <c r="B292" s="538"/>
      <c r="C292" s="538"/>
      <c r="D292" s="538"/>
    </row>
    <row r="293" spans="1:4" ht="8.1" customHeight="1">
      <c r="B293" s="13"/>
    </row>
    <row r="294" spans="1:4" ht="50.1" customHeight="1">
      <c r="A294" s="524" t="s">
        <v>830</v>
      </c>
      <c r="B294" s="524"/>
      <c r="C294" s="524"/>
      <c r="D294" s="524"/>
    </row>
    <row r="295" spans="1:4" ht="8.1" customHeight="1">
      <c r="B295" s="13"/>
    </row>
    <row r="296" spans="1:4">
      <c r="A296" s="643" t="s">
        <v>229</v>
      </c>
      <c r="B296" s="643"/>
      <c r="C296" s="643"/>
      <c r="D296" s="643"/>
    </row>
    <row r="297" spans="1:4" ht="30" customHeight="1">
      <c r="A297" s="524" t="s">
        <v>831</v>
      </c>
      <c r="B297" s="524"/>
      <c r="C297" s="524"/>
      <c r="D297" s="524"/>
    </row>
    <row r="298" spans="1:4" ht="8.1" customHeight="1">
      <c r="B298" s="13" t="s">
        <v>832</v>
      </c>
    </row>
    <row r="299" spans="1:4">
      <c r="A299" s="643" t="s">
        <v>833</v>
      </c>
      <c r="B299" s="643"/>
      <c r="C299" s="643"/>
      <c r="D299" s="643"/>
    </row>
    <row r="300" spans="1:4" ht="50.1" customHeight="1">
      <c r="A300" s="524" t="s">
        <v>834</v>
      </c>
      <c r="B300" s="524"/>
      <c r="C300" s="524"/>
      <c r="D300" s="524"/>
    </row>
    <row r="301" spans="1:4" ht="8.1" customHeight="1">
      <c r="B301" s="13"/>
    </row>
    <row r="302" spans="1:4">
      <c r="A302" s="643" t="s">
        <v>835</v>
      </c>
      <c r="B302" s="643"/>
      <c r="C302" s="643"/>
      <c r="D302" s="643"/>
    </row>
    <row r="303" spans="1:4" ht="50.1" customHeight="1">
      <c r="A303" s="524" t="s">
        <v>836</v>
      </c>
      <c r="B303" s="524"/>
      <c r="C303" s="524"/>
      <c r="D303" s="524"/>
    </row>
    <row r="304" spans="1:4">
      <c r="B304" s="13"/>
    </row>
    <row r="305" spans="2:2">
      <c r="B305" s="13"/>
    </row>
    <row r="306" spans="2:2">
      <c r="B306" s="13"/>
    </row>
    <row r="307" spans="2:2">
      <c r="B307" s="13"/>
    </row>
  </sheetData>
  <sheetProtection algorithmName="SHA-512" hashValue="EtuW9M5BKVN0gGnVOENgMdCoL9hY44YSudGH+iwmXUOPsusHTtUdN0OxdjxU2BrabuQoqyaeXs8ixlIeB3OR1Q==" saltValue="rgRPr+ubNugjKJiF6kpCpA==" spinCount="100000" sheet="1" objects="1" scenarios="1"/>
  <mergeCells count="232">
    <mergeCell ref="A262:D262"/>
    <mergeCell ref="A271:D271"/>
    <mergeCell ref="A272:D272"/>
    <mergeCell ref="A274:D274"/>
    <mergeCell ref="A275:D275"/>
    <mergeCell ref="A277:D277"/>
    <mergeCell ref="A278:D278"/>
    <mergeCell ref="A280:D280"/>
    <mergeCell ref="A268:D268"/>
    <mergeCell ref="A269:D269"/>
    <mergeCell ref="A263:D263"/>
    <mergeCell ref="A265:D265"/>
    <mergeCell ref="A266:D266"/>
    <mergeCell ref="A281:D281"/>
    <mergeCell ref="A283:D283"/>
    <mergeCell ref="A302:D302"/>
    <mergeCell ref="A303:D303"/>
    <mergeCell ref="A284:D284"/>
    <mergeCell ref="A286:D286"/>
    <mergeCell ref="A288:D288"/>
    <mergeCell ref="A290:D290"/>
    <mergeCell ref="A292:D292"/>
    <mergeCell ref="A294:D294"/>
    <mergeCell ref="A296:D296"/>
    <mergeCell ref="A297:D297"/>
    <mergeCell ref="A299:D299"/>
    <mergeCell ref="A300:D300"/>
    <mergeCell ref="B209:D209"/>
    <mergeCell ref="A206:D206"/>
    <mergeCell ref="A236:D236"/>
    <mergeCell ref="A238:D238"/>
    <mergeCell ref="A239:D239"/>
    <mergeCell ref="A241:D241"/>
    <mergeCell ref="A242:D242"/>
    <mergeCell ref="A233:D233"/>
    <mergeCell ref="A235:D235"/>
    <mergeCell ref="A223:D223"/>
    <mergeCell ref="A214:D214"/>
    <mergeCell ref="A213:D213"/>
    <mergeCell ref="B218:D218"/>
    <mergeCell ref="B229:D229"/>
    <mergeCell ref="B226:D226"/>
    <mergeCell ref="A216:D216"/>
    <mergeCell ref="A217:D217"/>
    <mergeCell ref="A219:D219"/>
    <mergeCell ref="A222:D222"/>
    <mergeCell ref="B211:D211"/>
    <mergeCell ref="B212:D212"/>
    <mergeCell ref="A244:D244"/>
    <mergeCell ref="A245:D245"/>
    <mergeCell ref="A247:D247"/>
    <mergeCell ref="A248:D248"/>
    <mergeCell ref="A250:D250"/>
    <mergeCell ref="A251:D251"/>
    <mergeCell ref="A253:D253"/>
    <mergeCell ref="A254:D254"/>
    <mergeCell ref="A256:D256"/>
    <mergeCell ref="A257:D257"/>
    <mergeCell ref="A259:D259"/>
    <mergeCell ref="A260:D260"/>
    <mergeCell ref="A7:D7"/>
    <mergeCell ref="A10:D10"/>
    <mergeCell ref="A11:D11"/>
    <mergeCell ref="A13:D13"/>
    <mergeCell ref="A14:D14"/>
    <mergeCell ref="A49:D49"/>
    <mergeCell ref="A50:D50"/>
    <mergeCell ref="A56:D56"/>
    <mergeCell ref="A57:D57"/>
    <mergeCell ref="A53:D53"/>
    <mergeCell ref="A34:D34"/>
    <mergeCell ref="A35:D35"/>
    <mergeCell ref="A51:D51"/>
    <mergeCell ref="A54:D54"/>
    <mergeCell ref="A27:B27"/>
    <mergeCell ref="A28:B28"/>
    <mergeCell ref="B228:D228"/>
    <mergeCell ref="A232:D232"/>
    <mergeCell ref="B220:D220"/>
    <mergeCell ref="B224:D224"/>
    <mergeCell ref="B225:D225"/>
    <mergeCell ref="A59:D59"/>
    <mergeCell ref="A41:D41"/>
    <mergeCell ref="A43:D43"/>
    <mergeCell ref="A44:D44"/>
    <mergeCell ref="A46:D46"/>
    <mergeCell ref="A47:D47"/>
    <mergeCell ref="B227:D227"/>
    <mergeCell ref="A86:D86"/>
    <mergeCell ref="A88:D88"/>
    <mergeCell ref="A67:B67"/>
    <mergeCell ref="A80:C80"/>
    <mergeCell ref="C139:D139"/>
    <mergeCell ref="C140:D140"/>
    <mergeCell ref="B152:D152"/>
    <mergeCell ref="C132:D132"/>
    <mergeCell ref="A140:B140"/>
    <mergeCell ref="A109:D109"/>
    <mergeCell ref="A106:C106"/>
    <mergeCell ref="A137:B137"/>
    <mergeCell ref="A138:B138"/>
    <mergeCell ref="A111:D111"/>
    <mergeCell ref="A112:D112"/>
    <mergeCell ref="A114:D114"/>
    <mergeCell ref="A119:D119"/>
    <mergeCell ref="A4:D4"/>
    <mergeCell ref="A8:D8"/>
    <mergeCell ref="B230:D230"/>
    <mergeCell ref="A37:D37"/>
    <mergeCell ref="A38:D38"/>
    <mergeCell ref="A40:D40"/>
    <mergeCell ref="A16:D16"/>
    <mergeCell ref="A17:D17"/>
    <mergeCell ref="A18:D18"/>
    <mergeCell ref="A20:D20"/>
    <mergeCell ref="A22:D22"/>
    <mergeCell ref="A24:D24"/>
    <mergeCell ref="A21:D21"/>
    <mergeCell ref="A25:D25"/>
    <mergeCell ref="A29:D30"/>
    <mergeCell ref="A31:D31"/>
    <mergeCell ref="A32:D32"/>
    <mergeCell ref="A74:B74"/>
    <mergeCell ref="A75:B75"/>
    <mergeCell ref="A77:B77"/>
    <mergeCell ref="A78:B78"/>
    <mergeCell ref="B210:D210"/>
    <mergeCell ref="C137:D137"/>
    <mergeCell ref="C138:D138"/>
    <mergeCell ref="A122:D122"/>
    <mergeCell ref="A124:D124"/>
    <mergeCell ref="A126:B126"/>
    <mergeCell ref="C126:D126"/>
    <mergeCell ref="C127:D127"/>
    <mergeCell ref="C129:D129"/>
    <mergeCell ref="C130:D130"/>
    <mergeCell ref="C131:D131"/>
    <mergeCell ref="C128:D128"/>
    <mergeCell ref="A203:D203"/>
    <mergeCell ref="A205:D205"/>
    <mergeCell ref="A173:D173"/>
    <mergeCell ref="B172:D172"/>
    <mergeCell ref="A187:D187"/>
    <mergeCell ref="A188:D188"/>
    <mergeCell ref="A190:D190"/>
    <mergeCell ref="A191:D191"/>
    <mergeCell ref="A193:D193"/>
    <mergeCell ref="A175:D175"/>
    <mergeCell ref="A178:D178"/>
    <mergeCell ref="A180:D180"/>
    <mergeCell ref="A194:D194"/>
    <mergeCell ref="A196:D196"/>
    <mergeCell ref="A197:D197"/>
    <mergeCell ref="A199:D199"/>
    <mergeCell ref="A200:D200"/>
    <mergeCell ref="B183:D183"/>
    <mergeCell ref="A181:D181"/>
    <mergeCell ref="A177:D177"/>
    <mergeCell ref="B184:D184"/>
    <mergeCell ref="B185:D185"/>
    <mergeCell ref="B171:D171"/>
    <mergeCell ref="B153:D153"/>
    <mergeCell ref="A143:D143"/>
    <mergeCell ref="A145:B145"/>
    <mergeCell ref="A147:B147"/>
    <mergeCell ref="A202:D202"/>
    <mergeCell ref="C134:D134"/>
    <mergeCell ref="A174:D174"/>
    <mergeCell ref="A165:D165"/>
    <mergeCell ref="A166:B166"/>
    <mergeCell ref="A167:B167"/>
    <mergeCell ref="A169:B169"/>
    <mergeCell ref="A170:D170"/>
    <mergeCell ref="A156:D156"/>
    <mergeCell ref="A158:D158"/>
    <mergeCell ref="A160:D160"/>
    <mergeCell ref="A162:D162"/>
    <mergeCell ref="A148:B148"/>
    <mergeCell ref="A149:B149"/>
    <mergeCell ref="A150:B150"/>
    <mergeCell ref="A155:D155"/>
    <mergeCell ref="A151:C151"/>
    <mergeCell ref="A139:B139"/>
    <mergeCell ref="C135:D135"/>
    <mergeCell ref="A136:B136"/>
    <mergeCell ref="A127:B127"/>
    <mergeCell ref="A129:B129"/>
    <mergeCell ref="A130:B130"/>
    <mergeCell ref="A131:B131"/>
    <mergeCell ref="A128:B128"/>
    <mergeCell ref="C133:D133"/>
    <mergeCell ref="C136:D136"/>
    <mergeCell ref="A96:B96"/>
    <mergeCell ref="A97:B97"/>
    <mergeCell ref="A99:B99"/>
    <mergeCell ref="A100:B100"/>
    <mergeCell ref="A101:B101"/>
    <mergeCell ref="A102:B102"/>
    <mergeCell ref="A103:B103"/>
    <mergeCell ref="A104:B104"/>
    <mergeCell ref="B107:D107"/>
    <mergeCell ref="B108:D108"/>
    <mergeCell ref="B115:D115"/>
    <mergeCell ref="B116:D116"/>
    <mergeCell ref="B117:D117"/>
    <mergeCell ref="C96:D96"/>
    <mergeCell ref="A132:B132"/>
    <mergeCell ref="A133:B133"/>
    <mergeCell ref="A60:B60"/>
    <mergeCell ref="A62:B62"/>
    <mergeCell ref="A63:B63"/>
    <mergeCell ref="B81:D81"/>
    <mergeCell ref="A85:D85"/>
    <mergeCell ref="A134:B134"/>
    <mergeCell ref="A135:B135"/>
    <mergeCell ref="A91:D91"/>
    <mergeCell ref="A92:D92"/>
    <mergeCell ref="A93:D93"/>
    <mergeCell ref="A95:D95"/>
    <mergeCell ref="A90:D90"/>
    <mergeCell ref="A69:B69"/>
    <mergeCell ref="A70:B70"/>
    <mergeCell ref="A73:B73"/>
    <mergeCell ref="A71:B71"/>
    <mergeCell ref="A76:B76"/>
    <mergeCell ref="A68:B68"/>
    <mergeCell ref="A72:B72"/>
    <mergeCell ref="B82:D82"/>
    <mergeCell ref="B83:D83"/>
    <mergeCell ref="A64:B64"/>
    <mergeCell ref="A65:B65"/>
    <mergeCell ref="A66:B66"/>
  </mergeCells>
  <phoneticPr fontId="44" type="noConversion"/>
  <printOptions horizontalCentered="1"/>
  <pageMargins left="0.70866141732283472" right="0.70866141732283472" top="0.74803149606299213" bottom="0.74803149606299213" header="0.31496062992125984" footer="0.31496062992125984"/>
  <pageSetup paperSize="9" fitToHeight="0" orientation="portrait" r:id="rId1"/>
  <headerFooter>
    <oddHeader>&amp;C&amp;"Calibri"&amp;10&amp;K000000 OFFICIAL&amp;1#_x000D_</oddHeader>
    <oddFooter>&amp;RPage &amp;P</oddFooter>
  </headerFooter>
  <rowBreaks count="7" manualBreakCount="7">
    <brk id="55" max="3" man="1"/>
    <brk id="94" max="3" man="1"/>
    <brk id="137" max="3" man="1"/>
    <brk id="168" max="3" man="1"/>
    <brk id="204" max="3" man="1"/>
    <brk id="235" max="3" man="1"/>
    <brk id="269" max="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39526-1C25-4E5E-A9F9-73FFCF6B217A}">
  <sheetPr>
    <tabColor rgb="FF7030A0"/>
  </sheetPr>
  <dimension ref="A1:A5"/>
  <sheetViews>
    <sheetView workbookViewId="0"/>
  </sheetViews>
  <sheetFormatPr defaultRowHeight="15"/>
  <cols>
    <col min="1" max="1" width="50" customWidth="1"/>
  </cols>
  <sheetData>
    <row r="1" spans="1:1">
      <c r="A1" s="1" t="s">
        <v>837</v>
      </c>
    </row>
    <row r="2" spans="1:1">
      <c r="A2" s="1" t="s">
        <v>838</v>
      </c>
    </row>
    <row r="3" spans="1:1">
      <c r="A3" s="1" t="s">
        <v>839</v>
      </c>
    </row>
    <row r="4" spans="1:1">
      <c r="A4" s="4">
        <v>2024</v>
      </c>
    </row>
    <row r="5" spans="1:1">
      <c r="A5" s="4">
        <v>2025</v>
      </c>
    </row>
  </sheetData>
  <pageMargins left="0.7" right="0.7" top="0.75" bottom="0.75" header="0.3" footer="0.3"/>
  <pageSetup paperSize="9" orientation="portrait" r:id="rId1"/>
  <headerFooter>
    <oddHeader>&amp;C&amp;"Calibri"&amp;10&amp;K000000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FC2F-7738-4B53-960C-168A45669DFD}">
  <sheetPr>
    <tabColor rgb="FF92D050"/>
  </sheetPr>
  <dimension ref="A1:B33"/>
  <sheetViews>
    <sheetView workbookViewId="0">
      <selection activeCell="A9" sqref="A9:B9"/>
    </sheetView>
  </sheetViews>
  <sheetFormatPr defaultRowHeight="15"/>
  <cols>
    <col min="1" max="1" width="1.42578125" customWidth="1"/>
    <col min="2" max="2" width="74" customWidth="1"/>
  </cols>
  <sheetData>
    <row r="1" spans="1:2" ht="21">
      <c r="A1" s="7" t="s">
        <v>41</v>
      </c>
    </row>
    <row r="2" spans="1:2" ht="8.1" customHeight="1">
      <c r="A2" s="2"/>
    </row>
    <row r="3" spans="1:2" ht="67.5" customHeight="1">
      <c r="A3" s="519" t="s">
        <v>846</v>
      </c>
      <c r="B3" s="517"/>
    </row>
    <row r="4" spans="1:2" ht="8.1" customHeight="1">
      <c r="A4" s="5"/>
      <c r="B4" s="5"/>
    </row>
    <row r="5" spans="1:2" ht="59.25" customHeight="1">
      <c r="A5" s="517" t="s">
        <v>42</v>
      </c>
      <c r="B5" s="517"/>
    </row>
    <row r="6" spans="1:2" ht="8.1" customHeight="1">
      <c r="A6" s="5"/>
      <c r="B6" s="5"/>
    </row>
    <row r="7" spans="1:2" ht="30" customHeight="1">
      <c r="A7" s="517" t="s">
        <v>43</v>
      </c>
      <c r="B7" s="517"/>
    </row>
    <row r="8" spans="1:2" ht="8.1" customHeight="1">
      <c r="A8" s="5"/>
      <c r="B8" s="5"/>
    </row>
    <row r="9" spans="1:2" ht="15" customHeight="1">
      <c r="A9" s="520" t="s">
        <v>44</v>
      </c>
      <c r="B9" s="520"/>
    </row>
    <row r="10" spans="1:2">
      <c r="A10" s="5"/>
      <c r="B10" s="5"/>
    </row>
    <row r="11" spans="1:2">
      <c r="A11" s="5"/>
      <c r="B11" s="5"/>
    </row>
    <row r="12" spans="1:2">
      <c r="A12" s="5"/>
      <c r="B12" s="5"/>
    </row>
    <row r="13" spans="1:2">
      <c r="A13" s="5"/>
      <c r="B13" s="5"/>
    </row>
    <row r="14" spans="1:2">
      <c r="A14" s="5"/>
      <c r="B14" s="5"/>
    </row>
    <row r="15" spans="1:2">
      <c r="A15" s="5" t="s">
        <v>840</v>
      </c>
      <c r="B15" s="5"/>
    </row>
    <row r="16" spans="1:2">
      <c r="A16" s="5" t="s">
        <v>45</v>
      </c>
      <c r="B16" s="5"/>
    </row>
    <row r="17" spans="1:2">
      <c r="A17" s="5"/>
      <c r="B17" s="5"/>
    </row>
    <row r="18" spans="1:2">
      <c r="A18" s="5"/>
      <c r="B18" s="5"/>
    </row>
    <row r="19" spans="1:2">
      <c r="A19" s="5"/>
      <c r="B19" s="5"/>
    </row>
    <row r="20" spans="1:2">
      <c r="A20" s="5"/>
      <c r="B20" s="5"/>
    </row>
    <row r="21" spans="1:2">
      <c r="A21" s="521" t="s">
        <v>46</v>
      </c>
      <c r="B21" s="521"/>
    </row>
    <row r="22" spans="1:2">
      <c r="A22" s="5" t="s">
        <v>47</v>
      </c>
      <c r="B22" s="5"/>
    </row>
    <row r="23" spans="1:2">
      <c r="A23" s="5"/>
      <c r="B23" s="5"/>
    </row>
    <row r="24" spans="1:2">
      <c r="A24" s="5"/>
      <c r="B24" s="5"/>
    </row>
    <row r="25" spans="1:2">
      <c r="A25" s="5"/>
      <c r="B25" s="5"/>
    </row>
    <row r="26" spans="1:2">
      <c r="A26" s="5"/>
      <c r="B26" s="5"/>
    </row>
    <row r="27" spans="1:2">
      <c r="A27" s="5" t="s">
        <v>48</v>
      </c>
      <c r="B27" s="5"/>
    </row>
    <row r="28" spans="1:2">
      <c r="A28" s="5" t="s">
        <v>851</v>
      </c>
      <c r="B28" s="5"/>
    </row>
    <row r="29" spans="1:2">
      <c r="A29" s="5"/>
      <c r="B29" s="5"/>
    </row>
    <row r="32" spans="1:2">
      <c r="A32" s="5" t="s">
        <v>50</v>
      </c>
      <c r="B32" s="5"/>
    </row>
    <row r="33" spans="1:2">
      <c r="A33" s="518" t="s">
        <v>51</v>
      </c>
      <c r="B33" s="518"/>
    </row>
  </sheetData>
  <sheetProtection algorithmName="SHA-512" hashValue="Nw6Al75u1q3thVm7qNKVw3buA9zBozNdi8rNaWtpVeElMcQrnK6PyDmaL9/1BcNof5x2zTXf5t0oncc9Dh0uFA==" saltValue="KsgBr61Tw/HfV9xQcKqLrg==" spinCount="100000" sheet="1" objects="1" scenarios="1"/>
  <mergeCells count="6">
    <mergeCell ref="A33:B33"/>
    <mergeCell ref="A3:B3"/>
    <mergeCell ref="A5:B5"/>
    <mergeCell ref="A7:B7"/>
    <mergeCell ref="A9:B9"/>
    <mergeCell ref="A21:B21"/>
  </mergeCells>
  <printOptions horizontalCentered="1"/>
  <pageMargins left="0.70866141732283472" right="0.70866141732283472" top="0.74803149606299213" bottom="0.74803149606299213" header="0.31496062992125984" footer="0.31496062992125984"/>
  <pageSetup paperSize="9" fitToHeight="0" orientation="portrait" r:id="rId1"/>
  <headerFooter>
    <oddHeader>&amp;C&amp;"Calibri"&amp;10&amp;K000000 OFFICIAL&amp;1#_x000D_</oddHeader>
    <oddFooter>&amp;RPage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F3C1F-4ECD-4D24-A53F-CA8116404AC5}">
  <sheetPr>
    <tabColor rgb="FFFFFF00"/>
    <pageSetUpPr fitToPage="1"/>
  </sheetPr>
  <dimension ref="A1:J31"/>
  <sheetViews>
    <sheetView zoomScaleNormal="100" workbookViewId="0">
      <selection activeCell="D37" sqref="D37"/>
    </sheetView>
  </sheetViews>
  <sheetFormatPr defaultRowHeight="15"/>
  <cols>
    <col min="1" max="1" width="50.5703125" customWidth="1"/>
    <col min="2" max="2" width="10.42578125" customWidth="1"/>
    <col min="3" max="3" width="14" bestFit="1" customWidth="1"/>
    <col min="4" max="4" width="13" customWidth="1"/>
    <col min="5" max="5" width="15.42578125" customWidth="1"/>
    <col min="6" max="6" width="14.42578125" bestFit="1" customWidth="1"/>
    <col min="7" max="7" width="48.42578125" customWidth="1"/>
    <col min="8" max="8" width="38.42578125" customWidth="1"/>
    <col min="9" max="9" width="18.42578125" style="78" customWidth="1"/>
    <col min="10" max="10" width="14.42578125" bestFit="1" customWidth="1"/>
  </cols>
  <sheetData>
    <row r="1" spans="1:10" ht="26.25">
      <c r="A1" s="144" t="s">
        <v>0</v>
      </c>
      <c r="G1" s="109"/>
    </row>
    <row r="3" spans="1:10" ht="20.25">
      <c r="A3" s="145" t="s">
        <v>2</v>
      </c>
    </row>
    <row r="4" spans="1:10">
      <c r="A4" s="146" t="s">
        <v>839</v>
      </c>
      <c r="B4" s="2"/>
      <c r="C4" s="2"/>
      <c r="D4" s="2"/>
    </row>
    <row r="5" spans="1:10">
      <c r="A5" s="2"/>
      <c r="B5" s="2"/>
      <c r="C5" s="2"/>
      <c r="D5" s="2"/>
    </row>
    <row r="6" spans="1:10">
      <c r="A6" s="125"/>
      <c r="B6" s="369" t="s">
        <v>52</v>
      </c>
      <c r="C6" s="369">
        <v>2025</v>
      </c>
      <c r="D6" s="369">
        <v>2024</v>
      </c>
      <c r="E6" s="5"/>
      <c r="G6" s="68"/>
    </row>
    <row r="7" spans="1:10">
      <c r="A7" s="127"/>
      <c r="B7" s="128"/>
      <c r="C7" s="370" t="s">
        <v>53</v>
      </c>
      <c r="D7" s="370" t="s">
        <v>53</v>
      </c>
      <c r="E7" s="5"/>
      <c r="G7" s="68"/>
    </row>
    <row r="8" spans="1:10">
      <c r="A8" s="130" t="s">
        <v>54</v>
      </c>
      <c r="B8" s="50"/>
      <c r="C8" s="50"/>
      <c r="D8" s="50"/>
      <c r="E8" s="5"/>
      <c r="G8" s="68"/>
    </row>
    <row r="9" spans="1:10">
      <c r="A9" s="50" t="s">
        <v>55</v>
      </c>
      <c r="B9" s="131">
        <v>2.1</v>
      </c>
      <c r="C9" s="132">
        <v>46090046</v>
      </c>
      <c r="D9" s="133">
        <v>47439947.870000005</v>
      </c>
      <c r="E9" s="5"/>
      <c r="F9" s="68"/>
      <c r="G9" s="68"/>
    </row>
    <row r="10" spans="1:10">
      <c r="A10" s="371" t="s">
        <v>56</v>
      </c>
      <c r="B10" s="135"/>
      <c r="C10" s="372">
        <v>46090046</v>
      </c>
      <c r="D10" s="373">
        <v>47439947.870000005</v>
      </c>
      <c r="E10" s="5"/>
      <c r="F10" s="69"/>
      <c r="G10" s="68"/>
    </row>
    <row r="11" spans="1:10">
      <c r="A11" s="130" t="s">
        <v>57</v>
      </c>
      <c r="B11" s="131"/>
      <c r="C11" s="132"/>
      <c r="D11" s="136"/>
      <c r="E11" s="5"/>
      <c r="F11" s="69"/>
      <c r="G11" s="68"/>
    </row>
    <row r="12" spans="1:10">
      <c r="A12" s="50" t="s">
        <v>58</v>
      </c>
      <c r="B12" s="131" t="s">
        <v>59</v>
      </c>
      <c r="C12" s="137">
        <v>-35591684</v>
      </c>
      <c r="D12" s="133">
        <v>-28797943.099999998</v>
      </c>
      <c r="E12" s="5"/>
      <c r="F12" s="68"/>
      <c r="G12" s="68"/>
    </row>
    <row r="13" spans="1:10">
      <c r="A13" s="50" t="s">
        <v>60</v>
      </c>
      <c r="B13" s="131" t="s">
        <v>61</v>
      </c>
      <c r="C13" s="137">
        <v>-1295456</v>
      </c>
      <c r="D13" s="133">
        <v>-1184239.47</v>
      </c>
      <c r="E13" s="5"/>
      <c r="F13" s="68"/>
      <c r="G13" s="68"/>
    </row>
    <row r="14" spans="1:10">
      <c r="A14" s="50" t="s">
        <v>62</v>
      </c>
      <c r="B14" s="138">
        <v>3.2</v>
      </c>
      <c r="C14" s="137">
        <v>-9329319.3900000006</v>
      </c>
      <c r="D14" s="139">
        <v>-17883680.829999998</v>
      </c>
      <c r="E14" s="5"/>
      <c r="F14" s="68"/>
      <c r="G14" s="68"/>
    </row>
    <row r="15" spans="1:10">
      <c r="A15" s="371" t="s">
        <v>63</v>
      </c>
      <c r="B15" s="140"/>
      <c r="C15" s="375">
        <v>-46216459.390000001</v>
      </c>
      <c r="D15" s="373">
        <v>-47865863.399999991</v>
      </c>
      <c r="E15" s="5"/>
      <c r="F15" s="69"/>
      <c r="G15" s="68"/>
      <c r="H15" s="69"/>
      <c r="I15" s="68"/>
      <c r="J15" s="67"/>
    </row>
    <row r="16" spans="1:10" ht="15.75" thickBot="1">
      <c r="A16" s="374" t="s">
        <v>64</v>
      </c>
      <c r="B16" s="142"/>
      <c r="C16" s="376">
        <v>-126413.3900000006</v>
      </c>
      <c r="D16" s="376">
        <v>-425914.52999998629</v>
      </c>
      <c r="E16" s="5"/>
      <c r="F16" s="69"/>
      <c r="G16" s="122"/>
      <c r="H16" s="69"/>
    </row>
    <row r="17" spans="1:10">
      <c r="A17" s="130" t="s">
        <v>65</v>
      </c>
      <c r="B17" s="50"/>
      <c r="C17" s="137"/>
      <c r="D17" s="136"/>
      <c r="E17" s="5"/>
      <c r="G17" s="68"/>
      <c r="H17" s="69"/>
    </row>
    <row r="18" spans="1:10">
      <c r="A18" s="50" t="s">
        <v>66</v>
      </c>
      <c r="B18" s="50">
        <v>9.1</v>
      </c>
      <c r="C18" s="137">
        <v>0</v>
      </c>
      <c r="D18" s="133">
        <v>187.76</v>
      </c>
      <c r="E18" s="5"/>
      <c r="F18" s="68"/>
      <c r="G18" s="68"/>
    </row>
    <row r="19" spans="1:10">
      <c r="A19" s="50" t="s">
        <v>67</v>
      </c>
      <c r="B19" s="50">
        <v>9.1</v>
      </c>
      <c r="C19" s="137">
        <v>-111843</v>
      </c>
      <c r="D19" s="139">
        <v>12854.809999999998</v>
      </c>
      <c r="E19" s="5"/>
      <c r="F19" s="68"/>
      <c r="G19" s="68"/>
    </row>
    <row r="20" spans="1:10">
      <c r="A20" s="371" t="s">
        <v>68</v>
      </c>
      <c r="B20" s="143"/>
      <c r="C20" s="375">
        <v>-111843</v>
      </c>
      <c r="D20" s="373">
        <v>13042.569999999998</v>
      </c>
      <c r="E20" s="5"/>
      <c r="G20" s="68"/>
    </row>
    <row r="21" spans="1:10">
      <c r="A21" s="371" t="s">
        <v>69</v>
      </c>
      <c r="B21" s="143"/>
      <c r="C21" s="375">
        <v>-238256.3900000006</v>
      </c>
      <c r="D21" s="373">
        <v>-412871.95999998628</v>
      </c>
      <c r="E21" s="5"/>
      <c r="G21" s="68"/>
      <c r="J21" s="69"/>
    </row>
    <row r="22" spans="1:10" ht="15.75" thickBot="1">
      <c r="A22" s="374" t="s">
        <v>70</v>
      </c>
      <c r="B22" s="142"/>
      <c r="C22" s="376">
        <v>-238256.3900000006</v>
      </c>
      <c r="D22" s="377">
        <v>-412871.95999998628</v>
      </c>
      <c r="E22" s="5"/>
      <c r="F22" s="313"/>
      <c r="G22" s="68"/>
      <c r="H22" s="67"/>
      <c r="J22" s="67"/>
    </row>
    <row r="23" spans="1:10">
      <c r="A23" s="2"/>
      <c r="B23" s="2"/>
      <c r="C23" s="2"/>
      <c r="D23" s="2"/>
      <c r="G23" s="68"/>
      <c r="J23" s="78"/>
    </row>
    <row r="24" spans="1:10">
      <c r="A24" s="356" t="s">
        <v>71</v>
      </c>
      <c r="B24" s="356"/>
      <c r="C24" s="356"/>
      <c r="D24" s="356"/>
      <c r="G24" s="68"/>
      <c r="I24" s="122"/>
      <c r="J24" s="123"/>
    </row>
    <row r="25" spans="1:10" ht="16.5" customHeight="1">
      <c r="A25" s="357"/>
      <c r="B25" s="357"/>
      <c r="C25" s="357"/>
      <c r="D25" s="357"/>
      <c r="G25" s="68"/>
    </row>
    <row r="26" spans="1:10">
      <c r="A26" s="124"/>
      <c r="B26" s="124"/>
      <c r="C26" s="124"/>
      <c r="D26" s="124"/>
      <c r="G26" s="68"/>
    </row>
    <row r="27" spans="1:10">
      <c r="G27" s="68"/>
    </row>
    <row r="28" spans="1:10">
      <c r="G28" s="68"/>
    </row>
    <row r="29" spans="1:10">
      <c r="G29" s="68"/>
    </row>
    <row r="30" spans="1:10">
      <c r="G30" s="68"/>
    </row>
    <row r="31" spans="1:10">
      <c r="G31" s="68"/>
    </row>
  </sheetData>
  <sheetProtection algorithmName="SHA-512" hashValue="U0yxPZmyyP4dX/zvi14FztVBgpuEwSuXBMBOqTKAfgDp4IiigkbLClagiKs4OLau+yEEqiGbszI3rn4X5U8KzQ==" saltValue="JVS0raltKbC5aflGkjrxdw==" spinCount="100000" sheet="1" objects="1" scenarios="1"/>
  <printOptions horizontalCentered="1"/>
  <pageMargins left="0.70866141732283472" right="0.70866141732283472" top="0.74803149606299213" bottom="0.74803149606299213" header="0.31496062992125984" footer="0.31496062992125984"/>
  <pageSetup paperSize="9" scale="99" fitToHeight="0" orientation="portrait" r:id="rId1"/>
  <headerFooter>
    <oddHeader>&amp;C&amp;"Calibri"&amp;10&amp;K000000 OFFICIAL&amp;1#_x000D_</oddHead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CCC97-8AAB-48E4-BFB7-FFE61915109C}">
  <sheetPr>
    <tabColor rgb="FFFFFF00"/>
  </sheetPr>
  <dimension ref="A1:J36"/>
  <sheetViews>
    <sheetView zoomScale="110" zoomScaleNormal="110" workbookViewId="0">
      <selection activeCell="G29" sqref="G29"/>
    </sheetView>
  </sheetViews>
  <sheetFormatPr defaultRowHeight="15"/>
  <cols>
    <col min="1" max="1" width="1.42578125" customWidth="1"/>
    <col min="2" max="2" width="37.5703125" customWidth="1"/>
    <col min="4" max="4" width="14.5703125" customWidth="1"/>
    <col min="5" max="5" width="13.5703125" customWidth="1"/>
    <col min="7" max="7" width="13.42578125" customWidth="1"/>
    <col min="8" max="8" width="10.42578125" bestFit="1" customWidth="1"/>
    <col min="9" max="9" width="46.42578125" customWidth="1"/>
    <col min="10" max="10" width="18.42578125" bestFit="1" customWidth="1"/>
  </cols>
  <sheetData>
    <row r="1" spans="2:9" ht="20.25">
      <c r="B1" s="20" t="s">
        <v>3</v>
      </c>
      <c r="I1" s="109"/>
    </row>
    <row r="2" spans="2:9">
      <c r="B2" s="8" t="s">
        <v>838</v>
      </c>
    </row>
    <row r="4" spans="2:9" ht="28.5" customHeight="1">
      <c r="B4" s="125"/>
      <c r="C4" s="441" t="s">
        <v>52</v>
      </c>
      <c r="D4" s="442">
        <v>2025</v>
      </c>
      <c r="E4" s="442">
        <v>2024</v>
      </c>
    </row>
    <row r="5" spans="2:9">
      <c r="B5" s="127"/>
      <c r="C5" s="148"/>
      <c r="D5" s="443" t="s">
        <v>53</v>
      </c>
      <c r="E5" s="443" t="s">
        <v>53</v>
      </c>
    </row>
    <row r="6" spans="2:9">
      <c r="B6" s="149" t="s">
        <v>72</v>
      </c>
      <c r="C6" s="150"/>
      <c r="D6" s="151"/>
      <c r="E6" s="152"/>
    </row>
    <row r="7" spans="2:9">
      <c r="B7" s="149" t="s">
        <v>73</v>
      </c>
      <c r="C7" s="150"/>
      <c r="D7" s="151"/>
      <c r="E7" s="152"/>
    </row>
    <row r="8" spans="2:9">
      <c r="B8" s="102" t="s">
        <v>74</v>
      </c>
      <c r="C8" s="153">
        <v>7.2</v>
      </c>
      <c r="D8" s="154">
        <v>791396</v>
      </c>
      <c r="E8" s="133">
        <v>835295.09</v>
      </c>
    </row>
    <row r="9" spans="2:9">
      <c r="B9" s="102" t="s">
        <v>75</v>
      </c>
      <c r="C9" s="155">
        <v>6.1</v>
      </c>
      <c r="D9" s="156">
        <v>19759872.609999999</v>
      </c>
      <c r="E9" s="139">
        <v>16405956.430000007</v>
      </c>
    </row>
    <row r="10" spans="2:9">
      <c r="B10" s="371" t="s">
        <v>76</v>
      </c>
      <c r="C10" s="135"/>
      <c r="D10" s="375">
        <v>20551268.609999999</v>
      </c>
      <c r="E10" s="373">
        <v>17241250.520000007</v>
      </c>
    </row>
    <row r="11" spans="2:9">
      <c r="B11" s="149" t="s">
        <v>77</v>
      </c>
      <c r="C11" s="153"/>
      <c r="D11" s="154"/>
      <c r="E11" s="136"/>
    </row>
    <row r="12" spans="2:9">
      <c r="B12" s="102" t="s">
        <v>78</v>
      </c>
      <c r="C12" s="153">
        <v>5.0999999999999996</v>
      </c>
      <c r="D12" s="325">
        <v>775843</v>
      </c>
      <c r="E12" s="133">
        <v>241713.74999999988</v>
      </c>
      <c r="G12" s="69"/>
    </row>
    <row r="13" spans="2:9">
      <c r="B13" s="102" t="s">
        <v>79</v>
      </c>
      <c r="C13" s="153">
        <v>5.2</v>
      </c>
      <c r="D13" s="154">
        <v>6168764</v>
      </c>
      <c r="E13" s="133">
        <v>3808736.49</v>
      </c>
      <c r="G13" s="69"/>
    </row>
    <row r="14" spans="2:9">
      <c r="B14" s="102" t="s">
        <v>80</v>
      </c>
      <c r="C14" s="155"/>
      <c r="D14" s="154">
        <v>1065717</v>
      </c>
      <c r="E14" s="139">
        <v>682641.37</v>
      </c>
      <c r="G14" s="69"/>
    </row>
    <row r="15" spans="2:9">
      <c r="B15" s="378" t="s">
        <v>81</v>
      </c>
      <c r="C15" s="135"/>
      <c r="D15" s="375">
        <v>8010324</v>
      </c>
      <c r="E15" s="373">
        <v>4733090.6100000003</v>
      </c>
    </row>
    <row r="16" spans="2:9">
      <c r="B16" s="378" t="s">
        <v>82</v>
      </c>
      <c r="C16" s="135"/>
      <c r="D16" s="375">
        <v>28561592.609999999</v>
      </c>
      <c r="E16" s="375">
        <v>21974342.130000006</v>
      </c>
    </row>
    <row r="17" spans="1:10">
      <c r="B17" s="158" t="s">
        <v>83</v>
      </c>
      <c r="C17" s="153"/>
      <c r="D17" s="154"/>
      <c r="E17" s="136"/>
    </row>
    <row r="18" spans="1:10">
      <c r="B18" s="102" t="s">
        <v>84</v>
      </c>
      <c r="C18" s="153">
        <v>6.2</v>
      </c>
      <c r="D18" s="154">
        <v>6328315</v>
      </c>
      <c r="E18" s="133">
        <v>4324680.5999999996</v>
      </c>
    </row>
    <row r="19" spans="1:10">
      <c r="B19" s="102" t="s">
        <v>85</v>
      </c>
      <c r="C19" s="153">
        <v>7.1</v>
      </c>
      <c r="D19" s="154">
        <v>259213</v>
      </c>
      <c r="E19" s="133">
        <v>136814.60000000003</v>
      </c>
    </row>
    <row r="20" spans="1:10" ht="15.75" customHeight="1">
      <c r="A20" s="16" t="s">
        <v>86</v>
      </c>
      <c r="B20" s="102" t="s">
        <v>87</v>
      </c>
      <c r="C20" s="153" t="s">
        <v>88</v>
      </c>
      <c r="D20" s="154">
        <v>7249883</v>
      </c>
      <c r="E20" s="133">
        <v>5502730.3599999994</v>
      </c>
    </row>
    <row r="21" spans="1:10" ht="15.75" customHeight="1">
      <c r="A21" s="16"/>
      <c r="B21" s="102" t="s">
        <v>89</v>
      </c>
      <c r="C21" s="155">
        <v>6.3</v>
      </c>
      <c r="D21" s="154">
        <v>309682</v>
      </c>
      <c r="E21" s="139">
        <v>309682</v>
      </c>
    </row>
    <row r="22" spans="1:10">
      <c r="B22" s="378" t="s">
        <v>90</v>
      </c>
      <c r="C22" s="135"/>
      <c r="D22" s="375">
        <v>14147093</v>
      </c>
      <c r="E22" s="375">
        <v>10273907.559999999</v>
      </c>
    </row>
    <row r="23" spans="1:10" ht="15.75" thickBot="1">
      <c r="B23" s="379" t="s">
        <v>91</v>
      </c>
      <c r="C23" s="160"/>
      <c r="D23" s="376">
        <v>14414499.609999999</v>
      </c>
      <c r="E23" s="376">
        <v>11700433.570000008</v>
      </c>
      <c r="G23" s="69"/>
    </row>
    <row r="24" spans="1:10">
      <c r="B24" s="149" t="s">
        <v>92</v>
      </c>
      <c r="C24" s="153"/>
      <c r="D24" s="154"/>
      <c r="E24" s="136"/>
    </row>
    <row r="25" spans="1:10">
      <c r="B25" s="102" t="s">
        <v>93</v>
      </c>
      <c r="C25" s="153"/>
      <c r="D25" s="154">
        <v>2422367.6099999994</v>
      </c>
      <c r="E25" s="161">
        <v>2660625.3100000136</v>
      </c>
      <c r="G25" s="69"/>
      <c r="H25" s="69"/>
      <c r="I25" s="78"/>
      <c r="J25" s="312"/>
    </row>
    <row r="26" spans="1:10">
      <c r="B26" s="101" t="s">
        <v>94</v>
      </c>
      <c r="C26" s="155"/>
      <c r="D26" s="154">
        <v>11992132</v>
      </c>
      <c r="E26" s="162">
        <v>9039809.2599999998</v>
      </c>
      <c r="H26" s="69"/>
    </row>
    <row r="27" spans="1:10" ht="15.75" thickBot="1">
      <c r="B27" s="379" t="s">
        <v>95</v>
      </c>
      <c r="C27" s="160"/>
      <c r="D27" s="380">
        <v>14414499.609999999</v>
      </c>
      <c r="E27" s="377">
        <v>11700433.570000013</v>
      </c>
      <c r="G27" s="105"/>
      <c r="H27" s="69"/>
    </row>
    <row r="29" spans="1:10" ht="14.45" customHeight="1">
      <c r="B29" s="473" t="s">
        <v>71</v>
      </c>
      <c r="C29" s="124"/>
      <c r="D29" s="124"/>
      <c r="E29" s="124"/>
    </row>
    <row r="32" spans="1:10">
      <c r="D32" s="69"/>
    </row>
    <row r="33" spans="4:4">
      <c r="D33" s="69"/>
    </row>
    <row r="36" spans="4:4">
      <c r="D36" s="69"/>
    </row>
  </sheetData>
  <sheetProtection algorithmName="SHA-512" hashValue="HP2mLtwBiag5f4VaWYnzTN/vnffCbCPiM5p6L8KhVZiEHdexV/yYn62NUWmMv1TStkpD3jwR0xKSh0tvoTrQpA==" saltValue="Sjo+RqPsNqRI5vr97teBgQ==" spinCount="100000" sheet="1" objects="1" scenarios="1"/>
  <printOptions horizontalCentered="1"/>
  <pageMargins left="0.70866141732283472" right="0.70866141732283472" top="0.74803149606299213" bottom="0.74803149606299213" header="0.31496062992125984" footer="0.31496062992125984"/>
  <pageSetup paperSize="9" orientation="portrait" r:id="rId1"/>
  <headerFooter>
    <oddHeader>&amp;C&amp;"Calibri"&amp;10&amp;K000000 OFFICIAL&amp;1#_x000D_</oddHeader>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1F4BC-DFC2-4402-8D5E-28D9ED06394A}">
  <sheetPr>
    <tabColor rgb="FFFFFF00"/>
  </sheetPr>
  <dimension ref="A1:M30"/>
  <sheetViews>
    <sheetView zoomScaleNormal="100" workbookViewId="0">
      <selection activeCell="E29" sqref="E29"/>
    </sheetView>
  </sheetViews>
  <sheetFormatPr defaultRowHeight="15"/>
  <cols>
    <col min="1" max="1" width="48.5703125" customWidth="1"/>
    <col min="2" max="2" width="9.5703125" customWidth="1"/>
    <col min="3" max="4" width="13.42578125" customWidth="1"/>
    <col min="6" max="6" width="19.42578125" customWidth="1"/>
    <col min="8" max="8" width="31.42578125" customWidth="1"/>
    <col min="9" max="9" width="13.42578125" bestFit="1" customWidth="1"/>
    <col min="11" max="11" width="21.42578125" style="68" customWidth="1"/>
    <col min="13" max="13" width="21.5703125" customWidth="1"/>
  </cols>
  <sheetData>
    <row r="1" spans="1:13" ht="20.25">
      <c r="A1" s="20" t="s">
        <v>4</v>
      </c>
      <c r="H1" s="362"/>
      <c r="I1" s="362"/>
      <c r="J1" s="362"/>
      <c r="K1" s="362"/>
    </row>
    <row r="2" spans="1:13">
      <c r="A2" s="8" t="s">
        <v>839</v>
      </c>
      <c r="K2" s="73"/>
    </row>
    <row r="3" spans="1:13">
      <c r="K3" s="73"/>
    </row>
    <row r="4" spans="1:13">
      <c r="A4" s="125"/>
      <c r="B4" s="381" t="s">
        <v>52</v>
      </c>
      <c r="C4" s="369">
        <v>2025</v>
      </c>
      <c r="D4" s="369">
        <v>2024</v>
      </c>
    </row>
    <row r="5" spans="1:13">
      <c r="A5" s="127"/>
      <c r="B5" s="128"/>
      <c r="C5" s="370" t="s">
        <v>53</v>
      </c>
      <c r="D5" s="370" t="s">
        <v>53</v>
      </c>
    </row>
    <row r="6" spans="1:13">
      <c r="A6" s="130" t="s">
        <v>96</v>
      </c>
      <c r="B6" s="163"/>
      <c r="C6" s="132"/>
      <c r="D6" s="50"/>
      <c r="E6" s="17"/>
    </row>
    <row r="7" spans="1:13">
      <c r="A7" s="149" t="s">
        <v>97</v>
      </c>
      <c r="B7" s="163"/>
      <c r="C7" s="132"/>
      <c r="D7" s="50"/>
      <c r="E7" s="17"/>
    </row>
    <row r="8" spans="1:13">
      <c r="A8" s="103" t="s">
        <v>98</v>
      </c>
      <c r="B8" s="163"/>
      <c r="C8" s="326">
        <v>46742585.579999998</v>
      </c>
      <c r="D8" s="133">
        <v>45855935.770000003</v>
      </c>
      <c r="E8" s="17"/>
    </row>
    <row r="9" spans="1:13" ht="27.75">
      <c r="A9" s="165" t="s">
        <v>99</v>
      </c>
      <c r="B9" s="163"/>
      <c r="C9" s="166">
        <v>1155668.8699999999</v>
      </c>
      <c r="D9" s="167">
        <v>1747346.5000000005</v>
      </c>
      <c r="E9" s="17"/>
    </row>
    <row r="10" spans="1:13">
      <c r="A10" s="378" t="s">
        <v>100</v>
      </c>
      <c r="B10" s="174"/>
      <c r="C10" s="382">
        <v>47898255.449999996</v>
      </c>
      <c r="D10" s="373">
        <v>47603282.270000003</v>
      </c>
      <c r="E10" s="17"/>
    </row>
    <row r="11" spans="1:13">
      <c r="A11" s="149" t="s">
        <v>101</v>
      </c>
      <c r="B11" s="163"/>
      <c r="C11" s="132"/>
      <c r="D11" s="133"/>
      <c r="E11" s="17"/>
    </row>
    <row r="12" spans="1:13">
      <c r="A12" s="164" t="s">
        <v>102</v>
      </c>
      <c r="B12" s="163"/>
      <c r="C12" s="137">
        <v>-46823537.449999996</v>
      </c>
      <c r="D12" s="168">
        <v>-46375673.840000011</v>
      </c>
      <c r="E12" s="17"/>
      <c r="F12" s="178"/>
    </row>
    <row r="13" spans="1:13" ht="15.75" thickBot="1">
      <c r="A13" s="379" t="s">
        <v>103</v>
      </c>
      <c r="B13" s="172"/>
      <c r="C13" s="384">
        <v>-46823537.449999996</v>
      </c>
      <c r="D13" s="385">
        <v>-46375673.840000011</v>
      </c>
      <c r="E13" s="17"/>
      <c r="M13" s="68"/>
    </row>
    <row r="14" spans="1:13" ht="15.75" thickBot="1">
      <c r="A14" s="383" t="s">
        <v>104</v>
      </c>
      <c r="B14" s="386" t="s">
        <v>105</v>
      </c>
      <c r="C14" s="387">
        <v>1074718</v>
      </c>
      <c r="D14" s="387">
        <v>1227608.4299999923</v>
      </c>
      <c r="E14" s="17"/>
      <c r="M14" s="68"/>
    </row>
    <row r="15" spans="1:13">
      <c r="A15" s="149" t="s">
        <v>106</v>
      </c>
      <c r="B15" s="163"/>
      <c r="C15" s="132"/>
      <c r="D15" s="136"/>
      <c r="E15" s="17"/>
      <c r="M15" s="67"/>
    </row>
    <row r="16" spans="1:13" ht="15.75" thickBot="1">
      <c r="A16" s="169" t="s">
        <v>107</v>
      </c>
      <c r="B16" s="170"/>
      <c r="C16" s="137">
        <v>-4021222</v>
      </c>
      <c r="D16" s="133">
        <v>-2285996.7400000002</v>
      </c>
      <c r="E16" s="17"/>
      <c r="F16" s="69"/>
      <c r="I16" s="253"/>
    </row>
    <row r="17" spans="1:13" ht="15.75" thickBot="1">
      <c r="A17" s="388" t="s">
        <v>108</v>
      </c>
      <c r="B17" s="176"/>
      <c r="C17" s="389">
        <v>-4021222</v>
      </c>
      <c r="D17" s="389">
        <v>-2285996.7400000002</v>
      </c>
      <c r="E17" s="17"/>
      <c r="F17" s="179"/>
      <c r="I17" s="363"/>
    </row>
    <row r="18" spans="1:13" ht="15" customHeight="1">
      <c r="A18" s="149" t="s">
        <v>109</v>
      </c>
      <c r="B18" s="163"/>
      <c r="C18" s="132"/>
      <c r="D18" s="136"/>
      <c r="E18" s="17"/>
      <c r="H18" s="316"/>
      <c r="I18" s="328"/>
      <c r="M18" s="68"/>
    </row>
    <row r="19" spans="1:13">
      <c r="A19" s="164" t="s">
        <v>110</v>
      </c>
      <c r="B19" s="163"/>
      <c r="C19" s="354">
        <v>-49717</v>
      </c>
      <c r="D19" s="133">
        <v>-71392.720000000016</v>
      </c>
      <c r="E19" s="17"/>
      <c r="I19" s="363"/>
    </row>
    <row r="20" spans="1:13" ht="15.75" thickBot="1">
      <c r="A20" s="169" t="s">
        <v>111</v>
      </c>
      <c r="B20" s="170"/>
      <c r="C20" s="354">
        <v>2952323</v>
      </c>
      <c r="D20" s="171">
        <v>1138145</v>
      </c>
      <c r="E20" s="17"/>
      <c r="I20" s="363"/>
    </row>
    <row r="21" spans="1:13" ht="15.75" thickBot="1">
      <c r="A21" s="388" t="s">
        <v>112</v>
      </c>
      <c r="B21" s="176"/>
      <c r="C21" s="387">
        <v>2902606</v>
      </c>
      <c r="D21" s="387">
        <v>1066752.28</v>
      </c>
      <c r="E21" s="17"/>
      <c r="I21" s="363"/>
    </row>
    <row r="22" spans="1:13" ht="14.25" customHeight="1" thickBot="1">
      <c r="A22" s="388" t="s">
        <v>113</v>
      </c>
      <c r="B22" s="173"/>
      <c r="C22" s="390">
        <v>-43899</v>
      </c>
      <c r="D22" s="390">
        <v>8362.9699999920558</v>
      </c>
      <c r="E22" s="17"/>
      <c r="I22" s="253"/>
      <c r="M22" s="67"/>
    </row>
    <row r="23" spans="1:13" ht="23.25" customHeight="1">
      <c r="A23" s="164" t="s">
        <v>114</v>
      </c>
      <c r="B23" s="163"/>
      <c r="C23" s="132">
        <v>835295.09000001103</v>
      </c>
      <c r="D23" s="167">
        <v>826932.12000001897</v>
      </c>
      <c r="E23" s="17"/>
      <c r="I23" s="71"/>
      <c r="M23" s="68"/>
    </row>
    <row r="24" spans="1:13" ht="15.75" thickBot="1">
      <c r="A24" s="379" t="s">
        <v>115</v>
      </c>
      <c r="B24" s="391">
        <v>7.2</v>
      </c>
      <c r="C24" s="392">
        <v>791396.09000001103</v>
      </c>
      <c r="D24" s="392">
        <v>835295.09000001103</v>
      </c>
      <c r="E24" s="17"/>
      <c r="F24" s="105"/>
      <c r="H24" s="69"/>
    </row>
    <row r="25" spans="1:13">
      <c r="A25" s="17"/>
      <c r="B25" s="17"/>
      <c r="C25" s="17"/>
      <c r="D25" s="10"/>
      <c r="E25" s="17"/>
      <c r="H25" s="50"/>
    </row>
    <row r="26" spans="1:13">
      <c r="A26" s="359" t="s">
        <v>71</v>
      </c>
      <c r="B26" s="359"/>
      <c r="C26" s="359"/>
      <c r="D26" s="359"/>
      <c r="I26" s="337"/>
      <c r="K26" s="254"/>
      <c r="M26" s="67"/>
    </row>
    <row r="27" spans="1:13">
      <c r="A27" s="474" t="s">
        <v>116</v>
      </c>
      <c r="B27" s="10"/>
      <c r="C27" s="10"/>
      <c r="D27" s="10"/>
    </row>
    <row r="28" spans="1:13" ht="14.45" customHeight="1">
      <c r="A28" s="263" t="s">
        <v>117</v>
      </c>
      <c r="B28" s="358"/>
      <c r="C28" s="358"/>
      <c r="D28" s="358"/>
    </row>
    <row r="29" spans="1:13" ht="42.75" customHeight="1">
      <c r="A29" s="522" t="s">
        <v>118</v>
      </c>
      <c r="B29" s="522"/>
      <c r="C29" s="522"/>
      <c r="D29" s="522"/>
    </row>
    <row r="30" spans="1:13">
      <c r="A30" s="124"/>
      <c r="B30" s="11"/>
      <c r="C30" s="11"/>
      <c r="D30" s="11"/>
      <c r="F30" s="11"/>
    </row>
  </sheetData>
  <sheetProtection algorithmName="SHA-512" hashValue="tJ8yJfhAqWuEzqmEYrwx7ciHL7oZhmViIENXaJVc0BLDlPA6sHcRFy2fZIpcVx6eB64JKFt+JCgCNVjmWRaczQ==" saltValue="b0uC5OjQQAugvRK2cR4DNw==" spinCount="100000" sheet="1" objects="1" scenarios="1"/>
  <mergeCells count="1">
    <mergeCell ref="A29:D29"/>
  </mergeCells>
  <printOptions horizontalCentered="1"/>
  <pageMargins left="0.70866141732283472" right="0.70866141732283472" top="0.74803149606299213" bottom="0.74803149606299213" header="0.31496062992125984" footer="0.31496062992125984"/>
  <pageSetup paperSize="9" orientation="portrait" r:id="rId1"/>
  <headerFooter>
    <oddHeader>&amp;C&amp;"Calibri"&amp;10&amp;K000000 OFFICIAL&amp;1#_x000D_</oddHead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8B8C6-09E1-4DBB-9AD0-F4A85081CF54}">
  <sheetPr>
    <tabColor rgb="FFFFFF00"/>
  </sheetPr>
  <dimension ref="A1:K25"/>
  <sheetViews>
    <sheetView zoomScaleNormal="100" workbookViewId="0">
      <selection activeCell="D31" sqref="D31"/>
    </sheetView>
  </sheetViews>
  <sheetFormatPr defaultRowHeight="15"/>
  <cols>
    <col min="1" max="1" width="37.5703125" customWidth="1"/>
    <col min="2" max="4" width="13.42578125" customWidth="1"/>
    <col min="6" max="6" width="14.5703125" customWidth="1"/>
    <col min="8" max="8" width="52.5703125" customWidth="1"/>
    <col min="9" max="9" width="12.5703125" style="68" bestFit="1" customWidth="1"/>
    <col min="10" max="10" width="12.5703125" bestFit="1" customWidth="1"/>
    <col min="11" max="11" width="13.5703125" bestFit="1" customWidth="1"/>
  </cols>
  <sheetData>
    <row r="1" spans="1:11" ht="20.25">
      <c r="A1" s="20" t="s">
        <v>5</v>
      </c>
      <c r="H1" s="109"/>
    </row>
    <row r="2" spans="1:11">
      <c r="A2" s="12" t="s">
        <v>839</v>
      </c>
      <c r="B2" s="2"/>
      <c r="C2" s="2"/>
      <c r="D2" s="2"/>
    </row>
    <row r="3" spans="1:11">
      <c r="A3" s="2"/>
      <c r="B3" s="2"/>
      <c r="C3" s="2"/>
      <c r="D3" s="2"/>
      <c r="J3" s="78"/>
      <c r="K3" s="78"/>
    </row>
    <row r="4" spans="1:11" ht="14.85" customHeight="1">
      <c r="A4" s="126"/>
      <c r="B4" s="393" t="s">
        <v>119</v>
      </c>
      <c r="C4" s="393" t="s">
        <v>94</v>
      </c>
      <c r="D4" s="393" t="s">
        <v>120</v>
      </c>
      <c r="J4" s="78"/>
      <c r="K4" s="78"/>
    </row>
    <row r="5" spans="1:11">
      <c r="A5" s="183"/>
      <c r="B5" s="360"/>
      <c r="C5" s="360"/>
      <c r="D5" s="360"/>
      <c r="J5" s="78"/>
      <c r="K5" s="78"/>
    </row>
    <row r="6" spans="1:11">
      <c r="A6" s="184"/>
      <c r="B6" s="370" t="s">
        <v>53</v>
      </c>
      <c r="C6" s="370" t="s">
        <v>53</v>
      </c>
      <c r="D6" s="370" t="s">
        <v>53</v>
      </c>
      <c r="J6" s="78"/>
      <c r="K6" s="78"/>
    </row>
    <row r="7" spans="1:11">
      <c r="A7" s="158" t="s">
        <v>121</v>
      </c>
      <c r="B7" s="136">
        <v>3073497</v>
      </c>
      <c r="C7" s="136">
        <v>7901664</v>
      </c>
      <c r="D7" s="136">
        <v>10975161</v>
      </c>
      <c r="J7" s="78"/>
      <c r="K7" s="78"/>
    </row>
    <row r="8" spans="1:11">
      <c r="A8" s="103" t="s">
        <v>111</v>
      </c>
      <c r="B8" s="185"/>
      <c r="C8" s="132">
        <v>1138145</v>
      </c>
      <c r="D8" s="133">
        <v>1138145</v>
      </c>
      <c r="J8" s="78"/>
      <c r="K8" s="78"/>
    </row>
    <row r="9" spans="1:11">
      <c r="A9" s="103" t="s">
        <v>122</v>
      </c>
      <c r="B9" s="133">
        <v>-412871.95999998628</v>
      </c>
      <c r="C9" s="133"/>
      <c r="D9" s="133">
        <v>-412872.95999998628</v>
      </c>
      <c r="J9" s="78"/>
      <c r="K9" s="78"/>
    </row>
    <row r="10" spans="1:11">
      <c r="A10" s="394" t="s">
        <v>123</v>
      </c>
      <c r="B10" s="373">
        <v>2660625.0400000135</v>
      </c>
      <c r="C10" s="373">
        <v>9039809</v>
      </c>
      <c r="D10" s="373">
        <v>11700434.040000014</v>
      </c>
      <c r="J10" s="78"/>
      <c r="K10" s="78"/>
    </row>
    <row r="11" spans="1:11">
      <c r="A11" s="103" t="s">
        <v>111</v>
      </c>
      <c r="B11" s="251">
        <v>0</v>
      </c>
      <c r="C11" s="350">
        <v>2952322.74</v>
      </c>
      <c r="D11" s="350">
        <v>2952322.74</v>
      </c>
      <c r="F11" s="364"/>
      <c r="J11" s="78"/>
      <c r="K11" s="78"/>
    </row>
    <row r="12" spans="1:11">
      <c r="A12" s="103" t="s">
        <v>122</v>
      </c>
      <c r="B12" s="133">
        <v>-238256.3900000006</v>
      </c>
      <c r="C12" s="133"/>
      <c r="D12" s="133">
        <v>-238256.3900000006</v>
      </c>
      <c r="F12" s="364"/>
      <c r="J12" s="78"/>
      <c r="K12" s="78"/>
    </row>
    <row r="13" spans="1:11" ht="15.75" thickBot="1">
      <c r="A13" s="395" t="s">
        <v>124</v>
      </c>
      <c r="B13" s="377">
        <v>2422368.6500000129</v>
      </c>
      <c r="C13" s="377">
        <v>11992131.74</v>
      </c>
      <c r="D13" s="377">
        <v>14414500.390000014</v>
      </c>
      <c r="F13" s="313"/>
    </row>
    <row r="14" spans="1:11" ht="15" customHeight="1">
      <c r="A14" s="2"/>
      <c r="B14" s="2"/>
      <c r="C14" s="2"/>
      <c r="D14" s="2"/>
    </row>
    <row r="15" spans="1:11">
      <c r="A15" s="356" t="s">
        <v>71</v>
      </c>
      <c r="B15" s="356"/>
      <c r="C15" s="356"/>
      <c r="D15" s="356"/>
    </row>
    <row r="16" spans="1:11">
      <c r="A16" s="2"/>
      <c r="B16" s="2"/>
      <c r="C16" s="2"/>
      <c r="D16" s="2"/>
    </row>
    <row r="17" spans="1:6">
      <c r="A17" s="2"/>
      <c r="B17" s="2"/>
      <c r="C17" s="2"/>
      <c r="D17" s="2"/>
      <c r="F17" s="69"/>
    </row>
    <row r="18" spans="1:6">
      <c r="A18" s="2"/>
      <c r="B18" s="2"/>
      <c r="C18" s="2"/>
      <c r="D18" s="2"/>
    </row>
    <row r="19" spans="1:6">
      <c r="A19" s="2"/>
      <c r="B19" s="2"/>
      <c r="C19" s="2"/>
      <c r="D19" s="2"/>
    </row>
    <row r="20" spans="1:6">
      <c r="A20" s="2"/>
      <c r="B20" s="2"/>
      <c r="C20" s="2"/>
      <c r="D20" s="2"/>
    </row>
    <row r="21" spans="1:6">
      <c r="A21" s="2"/>
      <c r="B21" s="2"/>
      <c r="C21" s="2"/>
      <c r="D21" s="2"/>
    </row>
    <row r="23" spans="1:6">
      <c r="C23" s="68"/>
      <c r="D23" s="68"/>
    </row>
    <row r="24" spans="1:6">
      <c r="C24" s="68"/>
      <c r="D24" s="68"/>
    </row>
    <row r="25" spans="1:6">
      <c r="C25" s="68"/>
      <c r="D25" s="68"/>
    </row>
  </sheetData>
  <sheetProtection algorithmName="SHA-512" hashValue="+lBMkhp0JmLO4KtLpwQwnPV/Ywhs6fNjCrVIYD8AWIPjscFFamch6STs/ufXzmpHXhq4Af0BH3cm7IJ9bj1yrQ==" saltValue="aTFrjC1of2xogLxmVubuQA==" spinCount="100000" sheet="1" objects="1" scenarios="1"/>
  <printOptions horizontalCentered="1"/>
  <pageMargins left="0.70866141732283472" right="0.70866141732283472" top="0.74803149606299213" bottom="0.74803149606299213" header="0.31496062992125984" footer="0.31496062992125984"/>
  <pageSetup paperSize="9" orientation="portrait" r:id="rId1"/>
  <headerFooter>
    <oddHeader>&amp;C&amp;"Calibri"&amp;10&amp;K000000 OFFICIAL&amp;1#_x000D_</oddHeader>
    <oddFooter>&amp;L &amp;RPage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B013D-C622-4B0D-AD90-856ADEF4DF03}">
  <dimension ref="A1:C32"/>
  <sheetViews>
    <sheetView workbookViewId="0"/>
  </sheetViews>
  <sheetFormatPr defaultRowHeight="15"/>
  <cols>
    <col min="1" max="1" width="79.5703125" customWidth="1"/>
    <col min="2" max="2" width="9.42578125" customWidth="1"/>
    <col min="3" max="3" width="3.5703125" customWidth="1"/>
  </cols>
  <sheetData>
    <row r="1" spans="1:3" ht="20.25">
      <c r="A1" s="20" t="s">
        <v>125</v>
      </c>
    </row>
    <row r="2" spans="1:3">
      <c r="A2" s="97" t="s">
        <v>126</v>
      </c>
      <c r="C2" s="11"/>
    </row>
    <row r="4" spans="1:3">
      <c r="A4" s="6" t="s">
        <v>127</v>
      </c>
    </row>
    <row r="5" spans="1:3">
      <c r="A5" s="6" t="s">
        <v>128</v>
      </c>
    </row>
    <row r="6" spans="1:3">
      <c r="A6" s="6" t="s">
        <v>129</v>
      </c>
    </row>
    <row r="7" spans="1:3" ht="10.5" customHeight="1">
      <c r="A7" s="6"/>
    </row>
    <row r="8" spans="1:3" ht="15.75" customHeight="1">
      <c r="A8" s="52" t="s">
        <v>130</v>
      </c>
    </row>
    <row r="9" spans="1:3" ht="26.25">
      <c r="A9" s="97" t="s">
        <v>131</v>
      </c>
      <c r="B9" s="97"/>
      <c r="C9" s="97"/>
    </row>
    <row r="10" spans="1:3">
      <c r="A10" s="50"/>
      <c r="B10" s="44"/>
    </row>
    <row r="11" spans="1:3" ht="39">
      <c r="A11" s="97" t="s">
        <v>132</v>
      </c>
      <c r="B11" s="97"/>
      <c r="C11" s="97"/>
    </row>
    <row r="12" spans="1:3">
      <c r="A12" s="51" t="s">
        <v>133</v>
      </c>
      <c r="B12" s="5"/>
    </row>
    <row r="13" spans="1:3">
      <c r="A13" s="51" t="s">
        <v>134</v>
      </c>
      <c r="B13" s="5"/>
    </row>
    <row r="14" spans="1:3">
      <c r="A14" s="51" t="s">
        <v>135</v>
      </c>
      <c r="B14" s="5"/>
    </row>
    <row r="15" spans="1:3">
      <c r="A15" s="51" t="s">
        <v>136</v>
      </c>
      <c r="B15" s="5"/>
    </row>
    <row r="16" spans="1:3">
      <c r="A16" s="51" t="s">
        <v>137</v>
      </c>
      <c r="B16" s="5"/>
    </row>
    <row r="17" spans="1:3">
      <c r="A17" s="51" t="s">
        <v>138</v>
      </c>
      <c r="B17" s="5"/>
    </row>
    <row r="18" spans="1:3" ht="29.25" customHeight="1">
      <c r="A18" s="523" t="s">
        <v>139</v>
      </c>
      <c r="B18" s="523"/>
      <c r="C18" s="523"/>
    </row>
    <row r="19" spans="1:3" ht="12" customHeight="1">
      <c r="A19" s="6"/>
    </row>
    <row r="20" spans="1:3" ht="15.75">
      <c r="A20" s="49" t="s">
        <v>140</v>
      </c>
    </row>
    <row r="21" spans="1:3" ht="38.25">
      <c r="A21" s="16" t="s">
        <v>141</v>
      </c>
    </row>
    <row r="22" spans="1:3" ht="8.1" customHeight="1"/>
    <row r="23" spans="1:3" ht="38.25">
      <c r="A23" s="16" t="s">
        <v>142</v>
      </c>
    </row>
    <row r="24" spans="1:3" ht="8.1" customHeight="1"/>
    <row r="25" spans="1:3" ht="76.5">
      <c r="A25" s="16" t="s">
        <v>143</v>
      </c>
      <c r="C25" s="11"/>
    </row>
    <row r="26" spans="1:3" ht="8.1" customHeight="1">
      <c r="A26" s="3"/>
    </row>
    <row r="27" spans="1:3" ht="39">
      <c r="A27" s="6" t="s">
        <v>144</v>
      </c>
    </row>
    <row r="28" spans="1:3" ht="3.75" customHeight="1"/>
    <row r="29" spans="1:3" ht="15.75">
      <c r="A29" s="49" t="s">
        <v>145</v>
      </c>
    </row>
    <row r="30" spans="1:3" ht="63.75">
      <c r="A30" s="16" t="s">
        <v>146</v>
      </c>
    </row>
    <row r="31" spans="1:3" ht="8.1" customHeight="1"/>
    <row r="32" spans="1:3" ht="59.85" customHeight="1">
      <c r="A32" s="6" t="s">
        <v>147</v>
      </c>
    </row>
  </sheetData>
  <sheetProtection algorithmName="SHA-512" hashValue="usHgdYbbdSr3Y13API37K70q9ZSwGFCfZc9Jh1NeKaQEpbVIf7WzC/b2hQ1o+NOlvxATfQX38gLklc6Rs81oug==" saltValue="qAxIXDsStyRzsX1tPE+SBQ==" spinCount="100000" sheet="1" objects="1" scenarios="1"/>
  <mergeCells count="1">
    <mergeCell ref="A18:C18"/>
  </mergeCells>
  <printOptions horizontalCentered="1"/>
  <pageMargins left="0.70866141732283472" right="0.70866141732283472" top="0.74803149606299213" bottom="0.74803149606299213" header="0.31496062992125984" footer="0.31496062992125984"/>
  <pageSetup paperSize="9" orientation="portrait" r:id="rId1"/>
  <headerFooter>
    <oddHeader>&amp;C&amp;"Calibri"&amp;10&amp;K000000 OFFICIAL&amp;1#_x000D_</oddHeader>
    <oddFooter>&amp;RPage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645E-CF96-4081-8774-C4896132062B}">
  <sheetPr>
    <tabColor rgb="FF00B0F0"/>
    <pageSetUpPr fitToPage="1"/>
  </sheetPr>
  <dimension ref="A1:H43"/>
  <sheetViews>
    <sheetView zoomScaleNormal="100" workbookViewId="0"/>
  </sheetViews>
  <sheetFormatPr defaultRowHeight="15"/>
  <cols>
    <col min="1" max="1" width="64.42578125" customWidth="1"/>
    <col min="2" max="2" width="14.42578125" customWidth="1"/>
    <col min="3" max="3" width="11.5703125" customWidth="1"/>
    <col min="5" max="5" width="35.42578125" customWidth="1"/>
    <col min="7" max="7" width="12.5703125" bestFit="1" customWidth="1"/>
  </cols>
  <sheetData>
    <row r="1" spans="1:8" ht="20.25">
      <c r="A1" s="20" t="s">
        <v>148</v>
      </c>
    </row>
    <row r="2" spans="1:8" ht="8.1" customHeight="1">
      <c r="A2" s="13"/>
      <c r="B2" s="5"/>
    </row>
    <row r="3" spans="1:8" ht="44.25" customHeight="1">
      <c r="A3" s="524" t="s">
        <v>149</v>
      </c>
      <c r="B3" s="524"/>
      <c r="C3" s="524"/>
    </row>
    <row r="4" spans="1:8" ht="58.5" hidden="1" customHeight="1">
      <c r="A4" s="527"/>
      <c r="B4" s="528"/>
      <c r="C4" s="528"/>
    </row>
    <row r="5" spans="1:8">
      <c r="A5" s="46"/>
      <c r="B5" s="46"/>
      <c r="C5" s="46"/>
    </row>
    <row r="6" spans="1:8" ht="15.75">
      <c r="A6" s="52" t="s">
        <v>9</v>
      </c>
      <c r="H6" s="91"/>
    </row>
    <row r="7" spans="1:8">
      <c r="A7" s="187"/>
      <c r="B7" s="396">
        <f>+Inf!A5</f>
        <v>2025</v>
      </c>
      <c r="C7" s="396">
        <f>+Inf!A4</f>
        <v>2024</v>
      </c>
    </row>
    <row r="8" spans="1:8">
      <c r="A8" s="181"/>
      <c r="B8" s="397" t="s">
        <v>53</v>
      </c>
      <c r="C8" s="397" t="s">
        <v>53</v>
      </c>
    </row>
    <row r="9" spans="1:8" ht="25.5">
      <c r="A9" s="130" t="s">
        <v>150</v>
      </c>
      <c r="B9" s="133"/>
      <c r="C9" s="190"/>
    </row>
    <row r="10" spans="1:8">
      <c r="A10" s="106" t="s">
        <v>151</v>
      </c>
      <c r="B10" s="133">
        <v>22807046</v>
      </c>
      <c r="C10" s="133">
        <v>28168654.800000001</v>
      </c>
    </row>
    <row r="11" spans="1:8" ht="25.5" customHeight="1">
      <c r="A11" s="106" t="s">
        <v>152</v>
      </c>
      <c r="B11" s="133">
        <v>23283000</v>
      </c>
      <c r="C11" s="133">
        <v>19271293.07</v>
      </c>
      <c r="E11" s="69"/>
    </row>
    <row r="12" spans="1:8" ht="26.25" customHeight="1" thickBot="1">
      <c r="A12" s="379" t="s">
        <v>56</v>
      </c>
      <c r="B12" s="398">
        <f>SUM(B10:B11)</f>
        <v>46090046</v>
      </c>
      <c r="C12" s="398">
        <v>47439947.870000005</v>
      </c>
    </row>
    <row r="13" spans="1:8">
      <c r="A13" s="27"/>
      <c r="B13" s="32"/>
      <c r="C13" s="32"/>
    </row>
    <row r="14" spans="1:8" ht="57" customHeight="1">
      <c r="A14" s="524" t="s">
        <v>153</v>
      </c>
      <c r="B14" s="524"/>
      <c r="C14" s="524"/>
    </row>
    <row r="16" spans="1:8" ht="15.75">
      <c r="A16" s="53" t="s">
        <v>154</v>
      </c>
    </row>
    <row r="17" spans="1:3" ht="30.75" customHeight="1">
      <c r="A17" s="524" t="s">
        <v>155</v>
      </c>
      <c r="B17" s="524"/>
      <c r="C17" s="524"/>
    </row>
    <row r="18" spans="1:3" ht="4.5" hidden="1" customHeight="1">
      <c r="A18" s="207"/>
      <c r="B18" s="50"/>
      <c r="C18" s="50"/>
    </row>
    <row r="19" spans="1:3" ht="72" customHeight="1">
      <c r="A19" s="524" t="s">
        <v>156</v>
      </c>
      <c r="B19" s="524"/>
      <c r="C19" s="524"/>
    </row>
    <row r="20" spans="1:3">
      <c r="A20" s="526" t="s">
        <v>157</v>
      </c>
      <c r="B20" s="526"/>
      <c r="C20" s="526"/>
    </row>
    <row r="21" spans="1:3" ht="27" customHeight="1">
      <c r="A21" s="524" t="s">
        <v>158</v>
      </c>
      <c r="B21" s="524"/>
      <c r="C21" s="524"/>
    </row>
    <row r="22" spans="1:3">
      <c r="A22" s="526" t="s">
        <v>159</v>
      </c>
      <c r="B22" s="526"/>
      <c r="C22" s="526"/>
    </row>
    <row r="23" spans="1:3">
      <c r="A23" s="526" t="s">
        <v>160</v>
      </c>
      <c r="B23" s="526"/>
      <c r="C23" s="526"/>
    </row>
    <row r="24" spans="1:3">
      <c r="A24" s="524" t="s">
        <v>161</v>
      </c>
      <c r="B24" s="524"/>
      <c r="C24" s="524"/>
    </row>
    <row r="25" spans="1:3" ht="10.5" customHeight="1">
      <c r="A25" s="19"/>
    </row>
    <row r="26" spans="1:3" ht="24" customHeight="1">
      <c r="A26" s="524" t="s">
        <v>162</v>
      </c>
      <c r="B26" s="524"/>
      <c r="C26" s="524"/>
    </row>
    <row r="27" spans="1:3" hidden="1">
      <c r="A27" s="13"/>
    </row>
    <row r="28" spans="1:3" ht="56.25" hidden="1" customHeight="1">
      <c r="A28" s="53" t="s">
        <v>163</v>
      </c>
    </row>
    <row r="29" spans="1:3" ht="8.1" hidden="1" customHeight="1">
      <c r="A29" s="514" t="s">
        <v>164</v>
      </c>
      <c r="B29" s="514"/>
      <c r="C29" s="514"/>
    </row>
    <row r="30" spans="1:3">
      <c r="A30" s="13"/>
    </row>
    <row r="31" spans="1:3" ht="21.75" customHeight="1">
      <c r="A31" s="53" t="s">
        <v>165</v>
      </c>
    </row>
    <row r="32" spans="1:3" ht="96" customHeight="1">
      <c r="A32" s="525" t="s">
        <v>166</v>
      </c>
      <c r="B32" s="525"/>
      <c r="C32" s="525"/>
    </row>
    <row r="35" spans="5:5" ht="15" customHeight="1"/>
    <row r="36" spans="5:5" ht="9" customHeight="1"/>
    <row r="37" spans="5:5" ht="30" customHeight="1"/>
    <row r="40" spans="5:5" ht="40.5" customHeight="1"/>
    <row r="43" spans="5:5" ht="64.5" customHeight="1">
      <c r="E43" s="82"/>
    </row>
  </sheetData>
  <sheetProtection algorithmName="SHA-512" hashValue="uiorjle3TbXTdiMr2EI+0apBhxEsv+V+qr2OtT567w52DfLgsFNklO9djz4ZAhQkwKu1ggatsv/7cmX+PPFw5A==" saltValue="5DQQUaepibdXdaVDoXJDqQ==" spinCount="100000" sheet="1" objects="1" scenarios="1"/>
  <mergeCells count="13">
    <mergeCell ref="A4:C4"/>
    <mergeCell ref="A24:C24"/>
    <mergeCell ref="A17:C17"/>
    <mergeCell ref="A14:C14"/>
    <mergeCell ref="A3:C3"/>
    <mergeCell ref="A26:C26"/>
    <mergeCell ref="A29:C29"/>
    <mergeCell ref="A32:C32"/>
    <mergeCell ref="A19:C19"/>
    <mergeCell ref="A20:C20"/>
    <mergeCell ref="A21:C21"/>
    <mergeCell ref="A22:C22"/>
    <mergeCell ref="A23:C23"/>
  </mergeCells>
  <printOptions horizontalCentered="1"/>
  <pageMargins left="0.70866141732283472" right="0.70866141732283472" top="0.74803149606299213" bottom="0.74803149606299213" header="0.31496062992125984" footer="0.31496062992125984"/>
  <pageSetup paperSize="9" scale="97" fitToHeight="0" orientation="portrait" r:id="rId1"/>
  <headerFooter>
    <oddHeader>&amp;C&amp;"Calibri"&amp;10&amp;K000000 OFFICIAL&amp;1#_x000D_</oddHeader>
    <oddFooter>&amp;RPage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EBB4-1B6E-40B5-A2E0-27575D83F0BF}">
  <sheetPr>
    <tabColor rgb="FF00B0F0"/>
    <pageSetUpPr fitToPage="1"/>
  </sheetPr>
  <dimension ref="A1:L130"/>
  <sheetViews>
    <sheetView zoomScaleNormal="100" workbookViewId="0">
      <selection activeCell="H115" sqref="H115"/>
    </sheetView>
  </sheetViews>
  <sheetFormatPr defaultRowHeight="15"/>
  <cols>
    <col min="1" max="1" width="3.5703125" customWidth="1"/>
    <col min="2" max="2" width="55" customWidth="1"/>
    <col min="3" max="3" width="11.5703125" customWidth="1"/>
    <col min="4" max="4" width="14.42578125" customWidth="1"/>
    <col min="5" max="5" width="11.5703125" customWidth="1"/>
    <col min="7" max="7" width="13.5703125" bestFit="1" customWidth="1"/>
    <col min="8" max="8" width="11.5703125" bestFit="1" customWidth="1"/>
    <col min="9" max="9" width="38.5703125" customWidth="1"/>
    <col min="10" max="10" width="14.42578125" bestFit="1" customWidth="1"/>
    <col min="12" max="12" width="11.5703125" bestFit="1" customWidth="1"/>
  </cols>
  <sheetData>
    <row r="1" spans="1:7" ht="17.25" customHeight="1">
      <c r="A1" s="562" t="s">
        <v>10</v>
      </c>
      <c r="B1" s="562"/>
      <c r="C1" s="562"/>
      <c r="D1" s="562"/>
      <c r="E1" s="562"/>
    </row>
    <row r="2" spans="1:7" ht="8.1" customHeight="1">
      <c r="A2" s="563"/>
      <c r="B2" s="563"/>
      <c r="C2" s="563"/>
      <c r="D2" s="563"/>
      <c r="E2" s="563"/>
    </row>
    <row r="3" spans="1:7" ht="15" customHeight="1">
      <c r="A3" s="534" t="s">
        <v>167</v>
      </c>
      <c r="B3" s="534"/>
      <c r="C3" s="534"/>
      <c r="D3" s="534"/>
      <c r="E3" s="534"/>
    </row>
    <row r="4" spans="1:7" ht="15" customHeight="1">
      <c r="A4" s="524" t="s">
        <v>168</v>
      </c>
      <c r="B4" s="524"/>
      <c r="C4" s="524"/>
      <c r="D4" s="524"/>
      <c r="E4" s="524"/>
    </row>
    <row r="5" spans="1:7" ht="8.1" customHeight="1">
      <c r="B5" s="13"/>
    </row>
    <row r="6" spans="1:7" ht="15" customHeight="1">
      <c r="A6" s="534" t="s">
        <v>169</v>
      </c>
      <c r="B6" s="534"/>
    </row>
    <row r="7" spans="1:7">
      <c r="A7" s="560"/>
      <c r="B7" s="560"/>
      <c r="C7" s="381" t="s">
        <v>52</v>
      </c>
      <c r="D7" s="369">
        <f>+Inf!A5</f>
        <v>2025</v>
      </c>
      <c r="E7" s="369">
        <f>+Inf!A4</f>
        <v>2024</v>
      </c>
    </row>
    <row r="8" spans="1:7">
      <c r="A8" s="561"/>
      <c r="B8" s="561"/>
      <c r="C8" s="213"/>
      <c r="D8" s="370" t="s">
        <v>53</v>
      </c>
      <c r="E8" s="370" t="s">
        <v>53</v>
      </c>
    </row>
    <row r="9" spans="1:7">
      <c r="A9" s="564" t="s">
        <v>58</v>
      </c>
      <c r="B9" s="564"/>
      <c r="C9" s="131" t="s">
        <v>59</v>
      </c>
      <c r="D9" s="133">
        <v>35591684</v>
      </c>
      <c r="E9" s="190">
        <v>28797943.099999998</v>
      </c>
      <c r="G9" s="105"/>
    </row>
    <row r="10" spans="1:7">
      <c r="A10" s="524" t="s">
        <v>62</v>
      </c>
      <c r="B10" s="524"/>
      <c r="C10" s="191">
        <v>3.2</v>
      </c>
      <c r="D10" s="139">
        <v>9329319.3900000006</v>
      </c>
      <c r="E10" s="192">
        <v>17883680.830000002</v>
      </c>
    </row>
    <row r="11" spans="1:7" ht="15.75" thickBot="1">
      <c r="A11" s="565" t="s">
        <v>170</v>
      </c>
      <c r="B11" s="566"/>
      <c r="C11" s="175"/>
      <c r="D11" s="400">
        <f>SUM(D9:D10)</f>
        <v>44921003.390000001</v>
      </c>
      <c r="E11" s="400">
        <v>46681623.93</v>
      </c>
    </row>
    <row r="12" spans="1:7">
      <c r="A12" s="2"/>
      <c r="B12" s="106"/>
      <c r="C12" s="50"/>
      <c r="D12" s="50"/>
      <c r="E12" s="107"/>
    </row>
    <row r="13" spans="1:7" ht="15" customHeight="1">
      <c r="A13" s="534" t="s">
        <v>171</v>
      </c>
      <c r="B13" s="534"/>
      <c r="C13" s="534"/>
      <c r="D13" s="534"/>
      <c r="E13" s="534"/>
    </row>
    <row r="14" spans="1:7">
      <c r="A14" s="560"/>
      <c r="B14" s="560"/>
      <c r="C14" s="210"/>
      <c r="D14" s="369">
        <f>+Inf!A5</f>
        <v>2025</v>
      </c>
      <c r="E14" s="369">
        <f>+Inf!A4</f>
        <v>2024</v>
      </c>
    </row>
    <row r="15" spans="1:7">
      <c r="A15" s="561"/>
      <c r="B15" s="561"/>
      <c r="C15" s="128"/>
      <c r="D15" s="370" t="s">
        <v>53</v>
      </c>
      <c r="E15" s="370" t="s">
        <v>53</v>
      </c>
    </row>
    <row r="16" spans="1:7">
      <c r="A16" s="529" t="s">
        <v>58</v>
      </c>
      <c r="B16" s="529"/>
      <c r="C16" s="130"/>
      <c r="D16" s="193"/>
      <c r="E16" s="193"/>
    </row>
    <row r="17" spans="1:10">
      <c r="A17" s="524" t="s">
        <v>172</v>
      </c>
      <c r="B17" s="524"/>
      <c r="C17" s="103"/>
      <c r="D17" s="194">
        <v>28673000</v>
      </c>
      <c r="E17" s="190">
        <v>23876951.059999999</v>
      </c>
      <c r="I17" s="109"/>
    </row>
    <row r="18" spans="1:10" ht="27.75" customHeight="1">
      <c r="A18" s="524" t="s">
        <v>173</v>
      </c>
      <c r="B18" s="524"/>
      <c r="C18" s="103"/>
      <c r="D18" s="195">
        <v>2110368</v>
      </c>
      <c r="E18" s="190">
        <v>1564665.1199999996</v>
      </c>
    </row>
    <row r="19" spans="1:10">
      <c r="A19" s="526" t="s">
        <v>174</v>
      </c>
      <c r="B19" s="526"/>
      <c r="C19" s="103"/>
      <c r="D19" s="195">
        <v>3301322</v>
      </c>
      <c r="E19" s="190">
        <v>2448818.1500000004</v>
      </c>
    </row>
    <row r="20" spans="1:10">
      <c r="A20" s="524" t="s">
        <v>175</v>
      </c>
      <c r="B20" s="524"/>
      <c r="C20" s="197"/>
      <c r="D20" s="192">
        <v>1506994</v>
      </c>
      <c r="E20" s="192">
        <v>907508.77</v>
      </c>
    </row>
    <row r="21" spans="1:10" ht="15.75" thickBot="1">
      <c r="A21" s="541" t="s">
        <v>176</v>
      </c>
      <c r="B21" s="542"/>
      <c r="C21" s="211"/>
      <c r="D21" s="398">
        <f>SUM(D17:D20)</f>
        <v>35591684</v>
      </c>
      <c r="E21" s="400">
        <v>28797943.099999998</v>
      </c>
      <c r="G21" s="365"/>
      <c r="I21" s="68"/>
      <c r="J21" s="67"/>
    </row>
    <row r="22" spans="1:10">
      <c r="A22" s="50"/>
      <c r="B22" s="50"/>
      <c r="C22" s="50"/>
      <c r="D22" s="50"/>
      <c r="E22" s="50"/>
    </row>
    <row r="23" spans="1:10" ht="30" customHeight="1">
      <c r="A23" s="524" t="s">
        <v>177</v>
      </c>
      <c r="B23" s="524"/>
      <c r="C23" s="524"/>
      <c r="D23" s="524"/>
      <c r="E23" s="524"/>
    </row>
    <row r="24" spans="1:10" ht="8.1" customHeight="1">
      <c r="A24" s="540"/>
      <c r="B24" s="540"/>
      <c r="C24" s="540"/>
      <c r="D24" s="540"/>
      <c r="E24" s="540"/>
    </row>
    <row r="25" spans="1:10" ht="60" customHeight="1">
      <c r="A25" s="524" t="s">
        <v>178</v>
      </c>
      <c r="B25" s="524"/>
      <c r="C25" s="524"/>
      <c r="D25" s="524"/>
      <c r="E25" s="524"/>
    </row>
    <row r="26" spans="1:10" ht="8.1" customHeight="1">
      <c r="A26" s="540"/>
      <c r="B26" s="540"/>
      <c r="C26" s="540"/>
      <c r="D26" s="540"/>
      <c r="E26" s="540"/>
    </row>
    <row r="27" spans="1:10" ht="45" customHeight="1">
      <c r="A27" s="524" t="s">
        <v>179</v>
      </c>
      <c r="B27" s="524"/>
      <c r="C27" s="524"/>
      <c r="D27" s="524"/>
      <c r="E27" s="524"/>
    </row>
    <row r="28" spans="1:10" ht="8.1" customHeight="1">
      <c r="A28" s="540"/>
      <c r="B28" s="540"/>
      <c r="C28" s="540"/>
      <c r="D28" s="540"/>
      <c r="E28" s="540"/>
    </row>
    <row r="29" spans="1:10" ht="70.349999999999994" customHeight="1">
      <c r="A29" s="524" t="s">
        <v>180</v>
      </c>
      <c r="B29" s="524"/>
      <c r="C29" s="524"/>
      <c r="D29" s="524"/>
      <c r="E29" s="524"/>
    </row>
    <row r="30" spans="1:10">
      <c r="B30" s="13"/>
    </row>
    <row r="31" spans="1:10" ht="15" customHeight="1">
      <c r="A31" s="559" t="s">
        <v>181</v>
      </c>
      <c r="B31" s="559"/>
    </row>
    <row r="32" spans="1:10">
      <c r="A32" s="560"/>
      <c r="B32" s="560"/>
      <c r="C32" s="210"/>
      <c r="D32" s="369">
        <f>+Inf!A5</f>
        <v>2025</v>
      </c>
      <c r="E32" s="369">
        <f>+Inf!A4</f>
        <v>2024</v>
      </c>
    </row>
    <row r="33" spans="1:9">
      <c r="A33" s="561"/>
      <c r="B33" s="561"/>
      <c r="C33" s="128"/>
      <c r="D33" s="370" t="s">
        <v>53</v>
      </c>
      <c r="E33" s="370" t="s">
        <v>53</v>
      </c>
    </row>
    <row r="34" spans="1:9">
      <c r="A34" s="529" t="s">
        <v>182</v>
      </c>
      <c r="B34" s="529"/>
      <c r="C34" s="130"/>
      <c r="D34" s="193"/>
      <c r="E34" s="131"/>
    </row>
    <row r="35" spans="1:9">
      <c r="A35" s="558" t="s">
        <v>183</v>
      </c>
      <c r="B35" s="558"/>
      <c r="C35" s="198"/>
      <c r="D35" s="131"/>
      <c r="E35" s="131"/>
    </row>
    <row r="36" spans="1:9">
      <c r="A36" s="526" t="s">
        <v>184</v>
      </c>
      <c r="B36" s="526"/>
      <c r="C36" s="103"/>
      <c r="D36" s="199">
        <v>2264060</v>
      </c>
      <c r="E36" s="199">
        <v>1912357.33</v>
      </c>
      <c r="I36" s="74"/>
    </row>
    <row r="37" spans="1:9">
      <c r="A37" s="526" t="s">
        <v>185</v>
      </c>
      <c r="B37" s="526"/>
      <c r="C37" s="103"/>
      <c r="D37" s="199">
        <v>290503</v>
      </c>
      <c r="E37" s="199">
        <v>259095.28</v>
      </c>
      <c r="I37" s="74"/>
    </row>
    <row r="38" spans="1:9">
      <c r="A38" s="551" t="s">
        <v>186</v>
      </c>
      <c r="B38" s="551"/>
      <c r="C38" s="103"/>
      <c r="D38" s="199"/>
      <c r="E38" s="199"/>
    </row>
    <row r="39" spans="1:9">
      <c r="A39" s="526" t="s">
        <v>187</v>
      </c>
      <c r="B39" s="526"/>
      <c r="C39" s="103"/>
      <c r="D39" s="199">
        <v>576024</v>
      </c>
      <c r="E39" s="199">
        <v>315221.27</v>
      </c>
    </row>
    <row r="40" spans="1:9">
      <c r="A40" s="526" t="s">
        <v>185</v>
      </c>
      <c r="B40" s="526"/>
      <c r="C40" s="103"/>
      <c r="D40" s="199">
        <v>2368342</v>
      </c>
      <c r="E40" s="199">
        <v>1690526</v>
      </c>
    </row>
    <row r="41" spans="1:9">
      <c r="A41" s="551" t="s">
        <v>188</v>
      </c>
      <c r="B41" s="551"/>
      <c r="C41" s="103"/>
      <c r="D41" s="199"/>
      <c r="E41" s="199"/>
    </row>
    <row r="42" spans="1:9">
      <c r="A42" s="526" t="s">
        <v>184</v>
      </c>
      <c r="B42" s="526"/>
      <c r="C42" s="103"/>
      <c r="D42" s="156">
        <v>465383</v>
      </c>
      <c r="E42" s="199">
        <v>359386.66</v>
      </c>
    </row>
    <row r="43" spans="1:9">
      <c r="A43" s="526" t="s">
        <v>185</v>
      </c>
      <c r="B43" s="526"/>
      <c r="C43" s="103"/>
      <c r="D43" s="199">
        <v>472338</v>
      </c>
      <c r="E43" s="199">
        <v>339515.46</v>
      </c>
    </row>
    <row r="44" spans="1:9" hidden="1">
      <c r="A44" s="551" t="s">
        <v>189</v>
      </c>
      <c r="B44" s="551"/>
      <c r="C44" s="103"/>
      <c r="D44" s="199"/>
      <c r="E44" s="199"/>
    </row>
    <row r="45" spans="1:9" hidden="1">
      <c r="A45" s="526" t="s">
        <v>184</v>
      </c>
      <c r="B45" s="526"/>
      <c r="C45" s="103"/>
      <c r="D45" s="200">
        <v>0</v>
      </c>
      <c r="E45" s="190">
        <v>0</v>
      </c>
    </row>
    <row r="46" spans="1:9">
      <c r="A46" s="544" t="s">
        <v>190</v>
      </c>
      <c r="B46" s="545"/>
      <c r="C46" s="134"/>
      <c r="D46" s="382">
        <v>6436650</v>
      </c>
      <c r="E46" s="382">
        <v>4876101</v>
      </c>
    </row>
    <row r="47" spans="1:9">
      <c r="A47" s="552" t="s">
        <v>191</v>
      </c>
      <c r="B47" s="552"/>
      <c r="C47" s="130"/>
      <c r="D47" s="201"/>
      <c r="E47" s="193"/>
    </row>
    <row r="48" spans="1:9">
      <c r="A48" s="526" t="s">
        <v>192</v>
      </c>
      <c r="B48" s="526"/>
      <c r="C48" s="103"/>
      <c r="D48" s="199">
        <v>697590</v>
      </c>
      <c r="E48" s="190">
        <v>545125.36</v>
      </c>
    </row>
    <row r="49" spans="1:11">
      <c r="A49" s="526" t="s">
        <v>193</v>
      </c>
      <c r="B49" s="526"/>
      <c r="C49" s="197"/>
      <c r="D49" s="202">
        <v>115643</v>
      </c>
      <c r="E49" s="192">
        <v>81504</v>
      </c>
    </row>
    <row r="50" spans="1:11">
      <c r="A50" s="544" t="s">
        <v>194</v>
      </c>
      <c r="B50" s="545"/>
      <c r="C50" s="215"/>
      <c r="D50" s="401">
        <v>813233</v>
      </c>
      <c r="E50" s="402">
        <v>626629.36</v>
      </c>
    </row>
    <row r="51" spans="1:11" ht="15.75" thickBot="1">
      <c r="A51" s="546" t="s">
        <v>195</v>
      </c>
      <c r="B51" s="547"/>
      <c r="C51" s="211"/>
      <c r="D51" s="403">
        <v>7249883</v>
      </c>
      <c r="E51" s="403">
        <v>5502730.3600000003</v>
      </c>
      <c r="G51" s="365"/>
      <c r="I51" s="71"/>
    </row>
    <row r="52" spans="1:11">
      <c r="A52" s="548" t="s">
        <v>116</v>
      </c>
      <c r="B52" s="548"/>
      <c r="C52" s="548"/>
      <c r="D52" s="548"/>
      <c r="E52" s="548"/>
    </row>
    <row r="53" spans="1:11" ht="30" customHeight="1">
      <c r="A53" s="203" t="s">
        <v>196</v>
      </c>
      <c r="B53" s="553" t="s">
        <v>197</v>
      </c>
      <c r="C53" s="554"/>
      <c r="D53" s="554"/>
      <c r="E53" s="554"/>
    </row>
    <row r="54" spans="1:11">
      <c r="A54" s="205" t="s">
        <v>198</v>
      </c>
      <c r="B54" s="553" t="s">
        <v>199</v>
      </c>
      <c r="C54" s="554"/>
      <c r="D54" s="554"/>
      <c r="E54" s="554"/>
    </row>
    <row r="55" spans="1:11">
      <c r="B55" s="555"/>
      <c r="C55" s="556"/>
      <c r="D55" s="556"/>
      <c r="E55" s="556"/>
    </row>
    <row r="56" spans="1:11" ht="15.75">
      <c r="A56" s="549" t="s">
        <v>200</v>
      </c>
      <c r="B56" s="549"/>
      <c r="C56" s="549"/>
      <c r="D56" s="549"/>
      <c r="E56" s="549"/>
    </row>
    <row r="57" spans="1:11">
      <c r="A57" s="557"/>
      <c r="B57" s="557"/>
      <c r="C57" s="188"/>
      <c r="D57" s="396">
        <f>+Inf!A5</f>
        <v>2025</v>
      </c>
      <c r="E57" s="396">
        <f>+Inf!A4</f>
        <v>2024</v>
      </c>
    </row>
    <row r="58" spans="1:11">
      <c r="A58" s="550"/>
      <c r="B58" s="550"/>
      <c r="C58" s="189"/>
      <c r="D58" s="397" t="s">
        <v>53</v>
      </c>
      <c r="E58" s="397" t="s">
        <v>53</v>
      </c>
    </row>
    <row r="59" spans="1:11">
      <c r="A59" s="529" t="s">
        <v>201</v>
      </c>
      <c r="B59" s="529"/>
      <c r="C59" s="130"/>
      <c r="D59" s="206">
        <v>780405.89999999991</v>
      </c>
      <c r="E59" s="206">
        <v>636783.89999999991</v>
      </c>
      <c r="K59" s="70"/>
    </row>
    <row r="60" spans="1:11">
      <c r="A60" s="530" t="s">
        <v>202</v>
      </c>
      <c r="B60" s="530"/>
      <c r="C60" s="103"/>
      <c r="D60" s="190">
        <v>641628.87000000011</v>
      </c>
      <c r="E60" s="190">
        <v>450516</v>
      </c>
    </row>
    <row r="61" spans="1:11" ht="15" customHeight="1">
      <c r="A61" s="543" t="s">
        <v>203</v>
      </c>
      <c r="B61" s="543"/>
      <c r="C61" s="543"/>
      <c r="D61" s="139">
        <v>-368670.77</v>
      </c>
      <c r="E61" s="139">
        <v>-306894</v>
      </c>
    </row>
    <row r="62" spans="1:11">
      <c r="A62" s="531" t="s">
        <v>204</v>
      </c>
      <c r="B62" s="532"/>
      <c r="C62" s="134"/>
      <c r="D62" s="382">
        <v>1053364</v>
      </c>
      <c r="E62" s="382">
        <v>780405.89999999991</v>
      </c>
    </row>
    <row r="63" spans="1:11">
      <c r="A63" s="530" t="s">
        <v>205</v>
      </c>
      <c r="B63" s="530"/>
      <c r="C63" s="103"/>
      <c r="D63" s="190">
        <v>937721</v>
      </c>
      <c r="E63" s="190">
        <v>698902.12</v>
      </c>
      <c r="G63" s="1"/>
    </row>
    <row r="64" spans="1:11">
      <c r="A64" s="530" t="s">
        <v>206</v>
      </c>
      <c r="B64" s="530"/>
      <c r="C64" s="197"/>
      <c r="D64" s="192">
        <v>115643</v>
      </c>
      <c r="E64" s="192">
        <v>81504</v>
      </c>
      <c r="G64" s="1"/>
    </row>
    <row r="65" spans="1:5" ht="15.75" thickBot="1">
      <c r="A65" s="541" t="s">
        <v>207</v>
      </c>
      <c r="B65" s="542"/>
      <c r="C65" s="211"/>
      <c r="D65" s="400">
        <v>1053364</v>
      </c>
      <c r="E65" s="400">
        <v>780406.12</v>
      </c>
    </row>
    <row r="67" spans="1:5" ht="50.1" customHeight="1">
      <c r="A67" s="539" t="s">
        <v>208</v>
      </c>
      <c r="B67" s="539"/>
      <c r="C67" s="539"/>
      <c r="D67" s="539"/>
      <c r="E67" s="539"/>
    </row>
    <row r="68" spans="1:5" ht="8.1" customHeight="1">
      <c r="A68" s="540"/>
      <c r="B68" s="540"/>
      <c r="C68" s="540"/>
      <c r="D68" s="540"/>
      <c r="E68" s="540"/>
    </row>
    <row r="69" spans="1:5" ht="50.1" customHeight="1">
      <c r="A69" s="524" t="s">
        <v>209</v>
      </c>
      <c r="B69" s="524"/>
      <c r="C69" s="524"/>
      <c r="D69" s="524"/>
      <c r="E69" s="524"/>
    </row>
    <row r="70" spans="1:5" ht="8.1" customHeight="1">
      <c r="A70" s="540"/>
      <c r="B70" s="540"/>
      <c r="C70" s="540"/>
      <c r="D70" s="540"/>
      <c r="E70" s="540"/>
    </row>
    <row r="71" spans="1:5" ht="50.1" customHeight="1">
      <c r="A71" s="524" t="s">
        <v>210</v>
      </c>
      <c r="B71" s="524"/>
      <c r="C71" s="524"/>
      <c r="D71" s="524"/>
      <c r="E71" s="524"/>
    </row>
    <row r="72" spans="1:5" ht="8.1" customHeight="1">
      <c r="A72" s="540"/>
      <c r="B72" s="540"/>
      <c r="C72" s="540"/>
      <c r="D72" s="540"/>
      <c r="E72" s="540"/>
    </row>
    <row r="73" spans="1:5" ht="50.1" customHeight="1">
      <c r="A73" s="524" t="s">
        <v>211</v>
      </c>
      <c r="B73" s="524"/>
      <c r="C73" s="524"/>
      <c r="D73" s="524"/>
      <c r="E73" s="524"/>
    </row>
    <row r="74" spans="1:5" ht="8.1" customHeight="1">
      <c r="A74" s="540"/>
      <c r="B74" s="540"/>
      <c r="C74" s="540"/>
      <c r="D74" s="540"/>
      <c r="E74" s="540"/>
    </row>
    <row r="75" spans="1:5" ht="38.25" customHeight="1">
      <c r="A75" s="524" t="s">
        <v>212</v>
      </c>
      <c r="B75" s="524"/>
      <c r="C75" s="524"/>
      <c r="D75" s="524"/>
      <c r="E75" s="524"/>
    </row>
    <row r="76" spans="1:5" ht="8.1" customHeight="1">
      <c r="A76" s="50"/>
      <c r="B76" s="207"/>
      <c r="C76" s="50"/>
      <c r="D76" s="50"/>
      <c r="E76" s="50"/>
    </row>
    <row r="77" spans="1:5" ht="50.1" customHeight="1">
      <c r="A77" s="539" t="s">
        <v>213</v>
      </c>
      <c r="B77" s="539"/>
      <c r="C77" s="539"/>
      <c r="D77" s="539"/>
      <c r="E77" s="539"/>
    </row>
    <row r="78" spans="1:5" ht="8.1" customHeight="1">
      <c r="A78" s="50"/>
      <c r="B78" s="207"/>
      <c r="C78" s="50"/>
      <c r="D78" s="50"/>
      <c r="E78" s="50"/>
    </row>
    <row r="79" spans="1:5">
      <c r="A79" s="538" t="s">
        <v>214</v>
      </c>
      <c r="B79" s="538"/>
      <c r="C79" s="538"/>
      <c r="D79" s="538"/>
      <c r="E79" s="538"/>
    </row>
    <row r="80" spans="1:5" ht="15.75">
      <c r="A80" s="91" t="s">
        <v>215</v>
      </c>
      <c r="B80" s="208" t="s">
        <v>216</v>
      </c>
      <c r="C80" s="50"/>
      <c r="D80" s="50"/>
      <c r="E80" s="50"/>
    </row>
    <row r="81" spans="1:9" ht="15.75">
      <c r="A81" s="91" t="s">
        <v>215</v>
      </c>
      <c r="B81" s="208" t="s">
        <v>217</v>
      </c>
      <c r="C81" s="50"/>
      <c r="D81" s="50"/>
      <c r="E81" s="50"/>
    </row>
    <row r="82" spans="1:9" ht="8.1" customHeight="1">
      <c r="A82" s="50"/>
      <c r="B82" s="207"/>
      <c r="C82" s="50"/>
      <c r="D82" s="50"/>
      <c r="E82" s="50"/>
    </row>
    <row r="83" spans="1:9" ht="45" customHeight="1">
      <c r="A83" s="539" t="s">
        <v>218</v>
      </c>
      <c r="B83" s="539"/>
      <c r="C83" s="539"/>
      <c r="D83" s="539"/>
      <c r="E83" s="539"/>
    </row>
    <row r="84" spans="1:9" ht="8.1" customHeight="1">
      <c r="A84" s="540"/>
      <c r="B84" s="540"/>
      <c r="C84" s="540"/>
      <c r="D84" s="540"/>
      <c r="E84" s="540"/>
    </row>
    <row r="85" spans="1:9" ht="50.1" customHeight="1">
      <c r="A85" s="524" t="s">
        <v>219</v>
      </c>
      <c r="B85" s="524"/>
      <c r="C85" s="524"/>
      <c r="D85" s="524"/>
      <c r="E85" s="524"/>
    </row>
    <row r="86" spans="1:9">
      <c r="B86" s="44"/>
      <c r="C86" s="44"/>
      <c r="D86" s="44"/>
      <c r="E86" s="44"/>
    </row>
    <row r="87" spans="1:9" ht="20.25" customHeight="1">
      <c r="A87" s="534" t="s">
        <v>220</v>
      </c>
      <c r="B87" s="534"/>
      <c r="C87" s="534"/>
      <c r="D87" s="534"/>
      <c r="E87" s="534"/>
    </row>
    <row r="88" spans="1:9" ht="45" customHeight="1">
      <c r="A88" s="524" t="s">
        <v>221</v>
      </c>
      <c r="B88" s="524"/>
      <c r="C88" s="524"/>
      <c r="D88" s="524"/>
      <c r="E88" s="524"/>
      <c r="I88" s="109"/>
    </row>
    <row r="89" spans="1:9" ht="9.75" customHeight="1"/>
    <row r="90" spans="1:9" ht="30" customHeight="1">
      <c r="A90" s="220"/>
      <c r="B90" s="187"/>
      <c r="C90" s="217"/>
      <c r="D90" s="535" t="s">
        <v>222</v>
      </c>
      <c r="E90" s="536"/>
    </row>
    <row r="91" spans="1:9">
      <c r="A91" s="218"/>
      <c r="B91" s="147"/>
      <c r="C91" s="219"/>
      <c r="D91" s="399">
        <f>+Inf!A5</f>
        <v>2025</v>
      </c>
      <c r="E91" s="399">
        <f>+Inf!A4</f>
        <v>2024</v>
      </c>
    </row>
    <row r="92" spans="1:9">
      <c r="A92" s="213"/>
      <c r="B92" s="181"/>
      <c r="C92" s="182"/>
      <c r="D92" s="397" t="s">
        <v>53</v>
      </c>
      <c r="E92" s="397" t="s">
        <v>53</v>
      </c>
    </row>
    <row r="93" spans="1:9">
      <c r="A93" s="529" t="s">
        <v>223</v>
      </c>
      <c r="B93" s="529"/>
      <c r="C93" s="130"/>
      <c r="D93" s="131"/>
      <c r="E93" s="131"/>
    </row>
    <row r="94" spans="1:9">
      <c r="A94" s="530" t="s">
        <v>224</v>
      </c>
      <c r="B94" s="530"/>
      <c r="C94" s="103"/>
      <c r="D94" s="190">
        <v>48974</v>
      </c>
      <c r="E94" s="190">
        <v>45576.739999999991</v>
      </c>
    </row>
    <row r="95" spans="1:9">
      <c r="A95" s="529" t="s">
        <v>225</v>
      </c>
      <c r="B95" s="529"/>
      <c r="C95" s="130"/>
      <c r="D95" s="131"/>
      <c r="E95" s="131"/>
    </row>
    <row r="96" spans="1:9">
      <c r="A96" s="530" t="s">
        <v>226</v>
      </c>
      <c r="B96" s="530"/>
      <c r="C96" s="197"/>
      <c r="D96" s="192">
        <v>3252348</v>
      </c>
      <c r="E96" s="192">
        <v>2403241.4100000006</v>
      </c>
    </row>
    <row r="97" spans="1:12">
      <c r="A97" s="531" t="s">
        <v>120</v>
      </c>
      <c r="B97" s="532"/>
      <c r="C97" s="216"/>
      <c r="D97" s="402">
        <f>SUM(D94:D96)</f>
        <v>3301322</v>
      </c>
      <c r="E97" s="402">
        <v>1901357.33</v>
      </c>
      <c r="G97" s="365"/>
    </row>
    <row r="98" spans="1:12">
      <c r="A98" s="533" t="s">
        <v>227</v>
      </c>
      <c r="B98" s="533"/>
      <c r="D98" s="22"/>
      <c r="E98" s="22"/>
    </row>
    <row r="99" spans="1:12" ht="30" customHeight="1">
      <c r="A99" s="87" t="s">
        <v>196</v>
      </c>
      <c r="B99" s="537" t="s">
        <v>228</v>
      </c>
      <c r="C99" s="537"/>
      <c r="D99" s="537"/>
      <c r="E99" s="537"/>
    </row>
    <row r="101" spans="1:12" ht="18.75" customHeight="1">
      <c r="A101" s="534" t="s">
        <v>12</v>
      </c>
      <c r="B101" s="534"/>
      <c r="C101" s="534"/>
      <c r="D101" s="534"/>
      <c r="E101" s="534"/>
    </row>
    <row r="102" spans="1:12">
      <c r="A102" s="221"/>
      <c r="B102" s="187"/>
      <c r="C102" s="188"/>
      <c r="D102" s="396">
        <f>D14</f>
        <v>2025</v>
      </c>
      <c r="E102" s="396">
        <f>E14</f>
        <v>2024</v>
      </c>
    </row>
    <row r="103" spans="1:12">
      <c r="A103" s="222"/>
      <c r="B103" s="181"/>
      <c r="C103" s="189"/>
      <c r="D103" s="397" t="s">
        <v>53</v>
      </c>
      <c r="E103" s="397" t="s">
        <v>53</v>
      </c>
    </row>
    <row r="104" spans="1:12">
      <c r="A104" s="529" t="s">
        <v>229</v>
      </c>
      <c r="B104" s="529"/>
      <c r="C104" s="130"/>
      <c r="D104" s="193"/>
      <c r="E104" s="193"/>
      <c r="L104" s="339"/>
    </row>
    <row r="105" spans="1:12">
      <c r="A105" s="530" t="s">
        <v>230</v>
      </c>
      <c r="B105" s="530"/>
      <c r="C105" s="103"/>
      <c r="D105" s="190">
        <v>2478005</v>
      </c>
      <c r="E105" s="190">
        <v>2062090.39</v>
      </c>
      <c r="I105" s="109"/>
      <c r="L105" s="339"/>
    </row>
    <row r="106" spans="1:12">
      <c r="A106" s="530" t="s">
        <v>231</v>
      </c>
      <c r="B106" s="530"/>
      <c r="C106" s="103"/>
      <c r="D106" s="190">
        <v>3502016</v>
      </c>
      <c r="E106" s="190">
        <v>12283358.960000001</v>
      </c>
      <c r="L106" s="339"/>
    </row>
    <row r="107" spans="1:12">
      <c r="A107" s="530" t="s">
        <v>232</v>
      </c>
      <c r="B107" s="530"/>
      <c r="C107" s="103"/>
      <c r="D107" s="190">
        <v>1929798</v>
      </c>
      <c r="E107" s="190">
        <v>1767912.02</v>
      </c>
      <c r="L107" s="339"/>
    </row>
    <row r="108" spans="1:12">
      <c r="A108" s="530" t="s">
        <v>233</v>
      </c>
      <c r="B108" s="530"/>
      <c r="C108" s="103"/>
      <c r="D108" s="190">
        <v>229675</v>
      </c>
      <c r="E108" s="190">
        <v>494398.93</v>
      </c>
      <c r="L108" s="339"/>
    </row>
    <row r="109" spans="1:12">
      <c r="A109" s="530" t="s">
        <v>234</v>
      </c>
      <c r="B109" s="530"/>
      <c r="C109" s="103"/>
      <c r="D109" s="190">
        <v>54375</v>
      </c>
      <c r="E109" s="190">
        <v>54762.57</v>
      </c>
      <c r="L109" s="339"/>
    </row>
    <row r="110" spans="1:12">
      <c r="A110" s="530" t="s">
        <v>235</v>
      </c>
      <c r="B110" s="530"/>
      <c r="C110" s="103"/>
      <c r="D110" s="190">
        <v>120096</v>
      </c>
      <c r="E110" s="190">
        <v>136338.85</v>
      </c>
      <c r="L110" s="339"/>
    </row>
    <row r="111" spans="1:12">
      <c r="A111" s="530" t="s">
        <v>236</v>
      </c>
      <c r="B111" s="530"/>
      <c r="C111" s="103"/>
      <c r="D111" s="190">
        <v>267501</v>
      </c>
      <c r="E111" s="190">
        <v>230115.81999999998</v>
      </c>
      <c r="L111" s="339"/>
    </row>
    <row r="112" spans="1:12">
      <c r="A112" s="530" t="s">
        <v>237</v>
      </c>
      <c r="B112" s="530"/>
      <c r="C112" s="103"/>
      <c r="D112" s="190">
        <v>48483</v>
      </c>
      <c r="E112" s="190">
        <v>56444.59</v>
      </c>
      <c r="L112" s="339"/>
    </row>
    <row r="113" spans="1:12">
      <c r="A113" s="530" t="s">
        <v>238</v>
      </c>
      <c r="B113" s="530"/>
      <c r="C113" s="103"/>
      <c r="D113" s="190">
        <v>239865</v>
      </c>
      <c r="E113" s="190">
        <v>192707.28999999998</v>
      </c>
      <c r="L113" s="339"/>
    </row>
    <row r="114" spans="1:12">
      <c r="A114" s="530" t="s">
        <v>239</v>
      </c>
      <c r="B114" s="530"/>
      <c r="C114" s="103"/>
      <c r="D114" s="190">
        <v>60805</v>
      </c>
      <c r="E114" s="190">
        <v>121243.20000000001</v>
      </c>
      <c r="L114" s="339"/>
    </row>
    <row r="115" spans="1:12">
      <c r="A115" s="530" t="s">
        <v>240</v>
      </c>
      <c r="B115" s="530"/>
      <c r="C115" s="103"/>
      <c r="D115" s="190">
        <v>5970</v>
      </c>
      <c r="E115" s="190">
        <v>511.03</v>
      </c>
      <c r="L115" s="339"/>
    </row>
    <row r="116" spans="1:12">
      <c r="A116" s="530" t="s">
        <v>241</v>
      </c>
      <c r="B116" s="530"/>
      <c r="C116" s="103"/>
      <c r="D116" s="190">
        <v>392730.39</v>
      </c>
      <c r="E116" s="190">
        <v>483797.18</v>
      </c>
      <c r="L116" s="339"/>
    </row>
    <row r="117" spans="1:12">
      <c r="A117" s="541" t="s">
        <v>242</v>
      </c>
      <c r="B117" s="542"/>
      <c r="C117" s="141"/>
      <c r="D117" s="404">
        <f>SUM(D105:D116)</f>
        <v>9329319.3900000006</v>
      </c>
      <c r="E117" s="398">
        <f>SUM(E105:E116)</f>
        <v>17883680.830000002</v>
      </c>
      <c r="G117" s="1"/>
      <c r="I117" s="68"/>
      <c r="J117" s="67"/>
    </row>
    <row r="118" spans="1:12">
      <c r="A118" s="567" t="s">
        <v>116</v>
      </c>
      <c r="B118" s="567"/>
      <c r="C118" s="9"/>
      <c r="D118" s="25"/>
      <c r="E118" s="25"/>
      <c r="I118" s="67"/>
    </row>
    <row r="119" spans="1:12" ht="45" customHeight="1">
      <c r="A119" s="90" t="s">
        <v>196</v>
      </c>
      <c r="B119" s="568" t="s">
        <v>243</v>
      </c>
      <c r="C119" s="569"/>
      <c r="D119" s="569"/>
      <c r="E119" s="569"/>
      <c r="I119" s="1"/>
    </row>
    <row r="120" spans="1:12" ht="8.1" customHeight="1"/>
    <row r="121" spans="1:12" ht="45" customHeight="1">
      <c r="A121" s="524" t="s">
        <v>244</v>
      </c>
      <c r="B121" s="524"/>
      <c r="C121" s="524"/>
      <c r="D121" s="524"/>
      <c r="E121" s="524"/>
    </row>
    <row r="122" spans="1:12" ht="8.1" customHeight="1">
      <c r="A122" s="563"/>
      <c r="B122" s="563"/>
      <c r="C122" s="563"/>
      <c r="D122" s="563"/>
      <c r="E122" s="563"/>
    </row>
    <row r="123" spans="1:12" ht="15" customHeight="1">
      <c r="A123" s="539" t="s">
        <v>245</v>
      </c>
      <c r="B123" s="539"/>
      <c r="C123" s="539"/>
      <c r="D123" s="539"/>
      <c r="E123" s="539"/>
    </row>
    <row r="124" spans="1:12" ht="8.1" customHeight="1">
      <c r="B124" s="13"/>
      <c r="C124" s="5"/>
      <c r="D124" s="5"/>
      <c r="E124" s="5"/>
    </row>
    <row r="125" spans="1:12">
      <c r="B125" s="5"/>
      <c r="C125" s="5"/>
      <c r="D125" s="5"/>
      <c r="E125" s="5"/>
    </row>
    <row r="126" spans="1:12">
      <c r="B126" s="5"/>
      <c r="C126" s="5"/>
      <c r="D126" s="5"/>
      <c r="E126" s="5"/>
    </row>
    <row r="127" spans="1:12">
      <c r="B127" s="5"/>
      <c r="C127" s="5"/>
      <c r="D127" s="5"/>
      <c r="E127" s="5"/>
    </row>
    <row r="128" spans="1:12">
      <c r="B128" s="5"/>
      <c r="C128" s="5"/>
      <c r="D128" s="5"/>
      <c r="E128" s="5"/>
    </row>
    <row r="129" spans="2:5">
      <c r="B129" s="5"/>
      <c r="C129" s="5"/>
      <c r="D129" s="5"/>
      <c r="E129" s="5"/>
    </row>
    <row r="130" spans="2:5">
      <c r="B130" s="5"/>
      <c r="C130" s="5"/>
      <c r="D130" s="5"/>
      <c r="E130" s="5"/>
    </row>
  </sheetData>
  <sheetProtection algorithmName="SHA-512" hashValue="KlY+xbblz2FTR15vbzRCevJ8PJXsln7XOdhACbP3ci9NmkAvYK7N7OAKOm9Aj3d6yph+HVS1/CfA2BNHkGjoSg==" saltValue="scQGP2WV84oJRXl3GgI5nQ==" spinCount="100000" sheet="1" objects="1" scenarios="1"/>
  <mergeCells count="105">
    <mergeCell ref="A121:E121"/>
    <mergeCell ref="A122:E122"/>
    <mergeCell ref="A123:E123"/>
    <mergeCell ref="A114:B114"/>
    <mergeCell ref="A115:B115"/>
    <mergeCell ref="A116:B116"/>
    <mergeCell ref="A117:B117"/>
    <mergeCell ref="A118:B118"/>
    <mergeCell ref="A110:B110"/>
    <mergeCell ref="A111:B111"/>
    <mergeCell ref="A112:B112"/>
    <mergeCell ref="A113:B113"/>
    <mergeCell ref="B119:E119"/>
    <mergeCell ref="A19:B19"/>
    <mergeCell ref="A20:B20"/>
    <mergeCell ref="A21:B21"/>
    <mergeCell ref="A23:E23"/>
    <mergeCell ref="A24:E24"/>
    <mergeCell ref="A1:E1"/>
    <mergeCell ref="A2:E2"/>
    <mergeCell ref="A3:E3"/>
    <mergeCell ref="A4:E4"/>
    <mergeCell ref="A6:B6"/>
    <mergeCell ref="A7:B7"/>
    <mergeCell ref="A8:B8"/>
    <mergeCell ref="A9:B9"/>
    <mergeCell ref="A10:B10"/>
    <mergeCell ref="A11:B11"/>
    <mergeCell ref="A13:E13"/>
    <mergeCell ref="A14:B14"/>
    <mergeCell ref="A15:B15"/>
    <mergeCell ref="A16:B16"/>
    <mergeCell ref="A17:B17"/>
    <mergeCell ref="A18:B18"/>
    <mergeCell ref="A31:B31"/>
    <mergeCell ref="A32:B32"/>
    <mergeCell ref="A33:B33"/>
    <mergeCell ref="A25:E25"/>
    <mergeCell ref="A26:E26"/>
    <mergeCell ref="A27:E27"/>
    <mergeCell ref="A28:E28"/>
    <mergeCell ref="A29:E29"/>
    <mergeCell ref="A39:B39"/>
    <mergeCell ref="A40:B40"/>
    <mergeCell ref="A41:B41"/>
    <mergeCell ref="A42:B42"/>
    <mergeCell ref="A43:B43"/>
    <mergeCell ref="A34:B34"/>
    <mergeCell ref="A35:B35"/>
    <mergeCell ref="A36:B36"/>
    <mergeCell ref="A37:B37"/>
    <mergeCell ref="A38:B38"/>
    <mergeCell ref="A44:B44"/>
    <mergeCell ref="A45:B45"/>
    <mergeCell ref="A46:B46"/>
    <mergeCell ref="A47:B47"/>
    <mergeCell ref="A48:B48"/>
    <mergeCell ref="B53:E53"/>
    <mergeCell ref="B54:E54"/>
    <mergeCell ref="B55:E55"/>
    <mergeCell ref="A57:B57"/>
    <mergeCell ref="A62:B62"/>
    <mergeCell ref="A63:B63"/>
    <mergeCell ref="A64:B64"/>
    <mergeCell ref="A65:B65"/>
    <mergeCell ref="A61:C61"/>
    <mergeCell ref="A49:B49"/>
    <mergeCell ref="A50:B50"/>
    <mergeCell ref="A51:B51"/>
    <mergeCell ref="A52:E52"/>
    <mergeCell ref="A56:E56"/>
    <mergeCell ref="A58:B58"/>
    <mergeCell ref="A59:B59"/>
    <mergeCell ref="A60:B60"/>
    <mergeCell ref="A72:E72"/>
    <mergeCell ref="A73:E73"/>
    <mergeCell ref="A74:E74"/>
    <mergeCell ref="A75:E75"/>
    <mergeCell ref="A77:E77"/>
    <mergeCell ref="A67:E67"/>
    <mergeCell ref="A68:E68"/>
    <mergeCell ref="A69:E69"/>
    <mergeCell ref="A70:E70"/>
    <mergeCell ref="A71:E71"/>
    <mergeCell ref="A87:E87"/>
    <mergeCell ref="A88:E88"/>
    <mergeCell ref="A93:B93"/>
    <mergeCell ref="A94:B94"/>
    <mergeCell ref="A95:B95"/>
    <mergeCell ref="D90:E90"/>
    <mergeCell ref="B99:E99"/>
    <mergeCell ref="A79:E79"/>
    <mergeCell ref="A83:E83"/>
    <mergeCell ref="A84:E84"/>
    <mergeCell ref="A85:E85"/>
    <mergeCell ref="A104:B104"/>
    <mergeCell ref="A105:B105"/>
    <mergeCell ref="A106:B106"/>
    <mergeCell ref="A107:B107"/>
    <mergeCell ref="A108:B108"/>
    <mergeCell ref="A109:B109"/>
    <mergeCell ref="A96:B96"/>
    <mergeCell ref="A97:B97"/>
    <mergeCell ref="A98:B98"/>
    <mergeCell ref="A101:E101"/>
  </mergeCells>
  <printOptions horizontalCentered="1"/>
  <pageMargins left="0.70866141732283472" right="0.70866141732283472" top="0.74803149606299213" bottom="0.74803149606299213" header="0.31496062992125984" footer="0.31496062992125984"/>
  <pageSetup paperSize="9" scale="90" fitToHeight="0" orientation="portrait" r:id="rId1"/>
  <headerFooter>
    <oddHeader>&amp;C&amp;"Calibri"&amp;10&amp;K000000 OFFICIAL&amp;1#_x000D_</oddHeader>
    <oddFooter>&amp;RPage &amp;P</oddFooter>
  </headerFooter>
  <rowBreaks count="2" manualBreakCount="2">
    <brk id="29" max="4" man="1"/>
    <brk id="10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58AECEDF694F4C468CF2760DC5668EF0" ma:contentTypeVersion="4" ma:contentTypeDescription="" ma:contentTypeScope="" ma:versionID="6fa70069925481d369ba9b7793fac050">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c3c424ca9776e501bec30c27fdc7a45e"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readOnly="false"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a4c9efa3-e0d8-4f62-a882-7bfd01de164a}"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a4c9efa3-e0d8-4f62-a882-7bfd01de164a}"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readOnly="fals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readOnly="false"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readOnly="false" ma:default="1;#Unclassified|1bd2f106-ce50-4f92-9580-2ba01857d201"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d8b19950-0ea3-4d3a-9120-e673673a55cb" ContentTypeId="0x0101008A44E5F2E185C243B9CC25F7EC197F84" PreviousValue="false" LastSyncTimeStamp="2023-08-18T06:31:05.557Z"/>
</file>

<file path=customXml/item5.xml><?xml version="1.0" encoding="utf-8"?>
<p:properties xmlns:p="http://schemas.microsoft.com/office/2006/metadata/properties" xmlns:xsi="http://www.w3.org/2001/XMLSchema-instance" xmlns:pc="http://schemas.microsoft.com/office/infopath/2007/PartnerControls">
  <documentManagement>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TaxCatchAll xmlns="236b3a9f-a140-4b1e-93e8-cdba4b02ab7f" xsi:nil="true"/>
    <k7635a9acc204deaa2fb1368d6ffe404 xmlns="236b3a9f-a140-4b1e-93e8-cdba4b02ab7f">
      <Terms xmlns="http://schemas.microsoft.com/office/infopath/2007/PartnerControls"/>
    </k7635a9acc204deaa2fb1368d6ffe404>
    <_dlc_DocId xmlns="008ced81-bb59-45e2-a4a0-ee95ac48c905">VGCCC-1654884591-91372</_dlc_DocId>
    <_dlc_DocIdUrl xmlns="008ced81-bb59-45e2-a4a0-ee95ac48c905">
      <Url>https://vgcccvicgovau.sharepoint.com/sites/SDIV-Strategiccomms/_layouts/15/DocIdRedir.aspx?ID=VGCCC-1654884591-91372</Url>
      <Description>VGCCC-1654884591-91372</Description>
    </_dlc_DocIdUrl>
  </documentManagement>
</p:properties>
</file>

<file path=customXml/itemProps1.xml><?xml version="1.0" encoding="utf-8"?>
<ds:datastoreItem xmlns:ds="http://schemas.openxmlformats.org/officeDocument/2006/customXml" ds:itemID="{25606C8F-89E3-4C49-9008-0F200DA63854}">
  <ds:schemaRefs>
    <ds:schemaRef ds:uri="http://schemas.microsoft.com/sharepoint/v3/contenttype/forms"/>
  </ds:schemaRefs>
</ds:datastoreItem>
</file>

<file path=customXml/itemProps2.xml><?xml version="1.0" encoding="utf-8"?>
<ds:datastoreItem xmlns:ds="http://schemas.openxmlformats.org/officeDocument/2006/customXml" ds:itemID="{EC9A7932-EE01-4F14-9088-A676E744AC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DF303E-F20F-428B-954C-A71F20E12315}">
  <ds:schemaRefs>
    <ds:schemaRef ds:uri="http://schemas.microsoft.com/sharepoint/events"/>
  </ds:schemaRefs>
</ds:datastoreItem>
</file>

<file path=customXml/itemProps4.xml><?xml version="1.0" encoding="utf-8"?>
<ds:datastoreItem xmlns:ds="http://schemas.openxmlformats.org/officeDocument/2006/customXml" ds:itemID="{BDA3ECAB-8E71-4B7C-A352-9119E015B080}">
  <ds:schemaRefs>
    <ds:schemaRef ds:uri="Microsoft.SharePoint.Taxonomy.ContentTypeSync"/>
  </ds:schemaRefs>
</ds:datastoreItem>
</file>

<file path=customXml/itemProps5.xml><?xml version="1.0" encoding="utf-8"?>
<ds:datastoreItem xmlns:ds="http://schemas.openxmlformats.org/officeDocument/2006/customXml" ds:itemID="{FB962E51-713C-42FC-9CC8-C93ED927E465}">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008ced81-bb59-45e2-a4a0-ee95ac48c905"/>
    <ds:schemaRef ds:uri="236b3a9f-a140-4b1e-93e8-cdba4b02ab7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Index</vt:lpstr>
      <vt:lpstr>Declaration</vt:lpstr>
      <vt:lpstr>COS</vt:lpstr>
      <vt:lpstr>BS</vt:lpstr>
      <vt:lpstr>CFS</vt:lpstr>
      <vt:lpstr>Equity</vt:lpstr>
      <vt:lpstr>1. About this report</vt:lpstr>
      <vt:lpstr>2. Funding Services</vt:lpstr>
      <vt:lpstr>3. Cost of Services</vt:lpstr>
      <vt:lpstr>4. Administered items</vt:lpstr>
      <vt:lpstr>4.1.5 Administered</vt:lpstr>
      <vt:lpstr>5. Key Assets</vt:lpstr>
      <vt:lpstr>5.1.2 Purpose group</vt:lpstr>
      <vt:lpstr>5.2 Intangible Assets</vt:lpstr>
      <vt:lpstr>6. Other A &amp; L</vt:lpstr>
      <vt:lpstr>7. Financed Operations</vt:lpstr>
      <vt:lpstr>8. Risk, Contingencies</vt:lpstr>
      <vt:lpstr>9. Other</vt:lpstr>
      <vt:lpstr>Inf</vt:lpstr>
      <vt:lpstr>'5. Key Assets'!_MailEndCompose</vt:lpstr>
      <vt:lpstr>'1. About this report'!Print_Area</vt:lpstr>
      <vt:lpstr>'2. Funding Services'!Print_Area</vt:lpstr>
      <vt:lpstr>'3. Cost of Services'!Print_Area</vt:lpstr>
      <vt:lpstr>'4. Administered items'!Print_Area</vt:lpstr>
      <vt:lpstr>'4.1.5 Administered'!Print_Area</vt:lpstr>
      <vt:lpstr>'5. Key Assets'!Print_Area</vt:lpstr>
      <vt:lpstr>'5.1.2 Purpose group'!Print_Area</vt:lpstr>
      <vt:lpstr>'5.2 Intangible Assets'!Print_Area</vt:lpstr>
      <vt:lpstr>'6. Other A &amp; L'!Print_Area</vt:lpstr>
      <vt:lpstr>'7. Financed Operations'!Print_Area</vt:lpstr>
      <vt:lpstr>'8. Risk, Contingencies'!Print_Area</vt:lpstr>
      <vt:lpstr>'9. Other'!Print_Area</vt:lpstr>
      <vt:lpstr>BS!Print_Area</vt:lpstr>
      <vt:lpstr>CFS!Print_Area</vt:lpstr>
      <vt:lpstr>COS!Print_Area</vt:lpstr>
      <vt:lpstr>Equity!Print_Area</vt:lpstr>
      <vt:lpstr>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Doris Cunningham</dc:creator>
  <cp:keywords/>
  <dc:description/>
  <cp:lastModifiedBy>Kim Weiss (VGCCC)</cp:lastModifiedBy>
  <cp:revision/>
  <cp:lastPrinted>2025-09-15T05:50:36Z</cp:lastPrinted>
  <dcterms:created xsi:type="dcterms:W3CDTF">2023-05-04T00:54:36Z</dcterms:created>
  <dcterms:modified xsi:type="dcterms:W3CDTF">2025-11-10T04:10:02Z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e7efd5-7a26-428e-a0b1-b03ce3e67d24_Enabled">
    <vt:lpwstr>true</vt:lpwstr>
  </property>
  <property fmtid="{D5CDD505-2E9C-101B-9397-08002B2CF9AE}" pid="3" name="MSIP_Label_49e7efd5-7a26-428e-a0b1-b03ce3e67d24_SetDate">
    <vt:lpwstr>2023-07-27T00:17:03Z</vt:lpwstr>
  </property>
  <property fmtid="{D5CDD505-2E9C-101B-9397-08002B2CF9AE}" pid="4" name="MSIP_Label_49e7efd5-7a26-428e-a0b1-b03ce3e67d24_Method">
    <vt:lpwstr>Standard</vt:lpwstr>
  </property>
  <property fmtid="{D5CDD505-2E9C-101B-9397-08002B2CF9AE}" pid="5" name="MSIP_Label_49e7efd5-7a26-428e-a0b1-b03ce3e67d24_Name">
    <vt:lpwstr>OFFICIAL</vt:lpwstr>
  </property>
  <property fmtid="{D5CDD505-2E9C-101B-9397-08002B2CF9AE}" pid="6" name="MSIP_Label_49e7efd5-7a26-428e-a0b1-b03ce3e67d24_SiteId">
    <vt:lpwstr>73fefd30-d091-4581-b618-c9725afb4ab9</vt:lpwstr>
  </property>
  <property fmtid="{D5CDD505-2E9C-101B-9397-08002B2CF9AE}" pid="7" name="MSIP_Label_49e7efd5-7a26-428e-a0b1-b03ce3e67d24_ActionId">
    <vt:lpwstr>f4d0d4c0-b3fb-4356-9bf7-7ce64031efc7</vt:lpwstr>
  </property>
  <property fmtid="{D5CDD505-2E9C-101B-9397-08002B2CF9AE}" pid="8" name="MSIP_Label_49e7efd5-7a26-428e-a0b1-b03ce3e67d24_ContentBits">
    <vt:lpwstr>1</vt:lpwstr>
  </property>
  <property fmtid="{D5CDD505-2E9C-101B-9397-08002B2CF9AE}" pid="9" name="ContentTypeId">
    <vt:lpwstr>0x0101008A44E5F2E185C243B9CC25F7EC197F840058AECEDF694F4C468CF2760DC5668EF0</vt:lpwstr>
  </property>
  <property fmtid="{D5CDD505-2E9C-101B-9397-08002B2CF9AE}" pid="10" name="vTopic">
    <vt:lpwstr/>
  </property>
  <property fmtid="{D5CDD505-2E9C-101B-9397-08002B2CF9AE}" pid="11" name="BCS">
    <vt:lpwstr/>
  </property>
  <property fmtid="{D5CDD505-2E9C-101B-9397-08002B2CF9AE}" pid="12" name="vDocumentType">
    <vt:lpwstr/>
  </property>
  <property fmtid="{D5CDD505-2E9C-101B-9397-08002B2CF9AE}" pid="13" name="vDivision">
    <vt:lpwstr/>
  </property>
  <property fmtid="{D5CDD505-2E9C-101B-9397-08002B2CF9AE}" pid="14" name="MediaServiceImageTags">
    <vt:lpwstr/>
  </property>
  <property fmtid="{D5CDD505-2E9C-101B-9397-08002B2CF9AE}" pid="15" name="lcf76f155ced4ddcb4097134ff3c332f">
    <vt:lpwstr/>
  </property>
  <property fmtid="{D5CDD505-2E9C-101B-9397-08002B2CF9AE}" pid="16" name="_dlc_DocIdItemGuid">
    <vt:lpwstr>8683b845-a8e0-4373-b8ab-5f6fe289f087</vt:lpwstr>
  </property>
</Properties>
</file>